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3 - Akumulační nádrž C" sheetId="2" r:id="rId2"/>
    <sheet name="VRN, OST - Vedlejší rozp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03 - Akumulační nádrž C'!$C$89:$K$298</definedName>
    <definedName name="_xlnm.Print_Area" localSheetId="1">'SO 03 - Akumulační nádrž C'!$C$4:$J$39,'SO 03 - Akumulační nádrž C'!$C$45:$J$71,'SO 03 - Akumulační nádrž C'!$C$77:$K$298</definedName>
    <definedName name="_xlnm.Print_Titles" localSheetId="1">'SO 03 - Akumulační nádrž C'!$89:$89</definedName>
    <definedName name="_xlnm._FilterDatabase" localSheetId="2" hidden="1">'VRN, OST - Vedlejší rozpo...'!$C$84:$K$113</definedName>
    <definedName name="_xlnm.Print_Area" localSheetId="2">'VRN, OST - Vedlejší rozpo...'!$C$4:$J$39,'VRN, OST - Vedlejší rozpo...'!$C$45:$J$66,'VRN, OST - Vedlejší rozpo...'!$C$72:$K$113</definedName>
    <definedName name="_xlnm.Print_Titles" localSheetId="2">'VRN, OST - Vedlejší rozpo...'!$84:$84</definedName>
    <definedName name="_xlnm.Print_Area" localSheetId="3">'Seznam figur'!$C$4:$G$76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2" r="J37"/>
  <c r="J36"/>
  <c i="1" r="AY55"/>
  <c i="2" r="J35"/>
  <c i="1" r="AX55"/>
  <c i="2"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T279"/>
  <c r="R280"/>
  <c r="R279"/>
  <c r="P280"/>
  <c r="P279"/>
  <c r="BI277"/>
  <c r="BH277"/>
  <c r="BG277"/>
  <c r="BF277"/>
  <c r="T277"/>
  <c r="R277"/>
  <c r="P277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07"/>
  <c r="BH107"/>
  <c r="BG107"/>
  <c r="BF107"/>
  <c r="T107"/>
  <c r="R107"/>
  <c r="P107"/>
  <c r="BI98"/>
  <c r="BH98"/>
  <c r="BG98"/>
  <c r="BF98"/>
  <c r="T98"/>
  <c r="R98"/>
  <c r="P98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178"/>
  <c r="BK272"/>
  <c r="BK221"/>
  <c r="BK269"/>
  <c r="J138"/>
  <c r="J216"/>
  <c r="BK231"/>
  <c r="BK126"/>
  <c r="BK210"/>
  <c r="J248"/>
  <c r="BK287"/>
  <c r="J269"/>
  <c i="3" r="J97"/>
  <c i="2" r="BK253"/>
  <c r="J198"/>
  <c r="J175"/>
  <c r="BK233"/>
  <c r="J192"/>
  <c r="BK280"/>
  <c r="BK183"/>
  <c r="BK260"/>
  <c r="J245"/>
  <c r="BK216"/>
  <c r="BK270"/>
  <c r="BK294"/>
  <c r="BK238"/>
  <c r="J249"/>
  <c r="BK255"/>
  <c i="3" r="J110"/>
  <c i="2" r="J133"/>
  <c r="BK227"/>
  <c r="J271"/>
  <c r="J243"/>
  <c r="BK234"/>
  <c r="J236"/>
  <c r="J152"/>
  <c r="BK175"/>
  <c i="3" r="J91"/>
  <c i="2" r="J239"/>
  <c r="BK121"/>
  <c r="J93"/>
  <c r="J273"/>
  <c r="BK242"/>
  <c r="J107"/>
  <c i="3" r="BK88"/>
  <c i="2" r="BK93"/>
  <c r="J131"/>
  <c r="J272"/>
  <c r="J262"/>
  <c r="BK291"/>
  <c r="J287"/>
  <c i="1" r="AS54"/>
  <c i="2" r="J250"/>
  <c r="J169"/>
  <c r="J233"/>
  <c r="BK136"/>
  <c r="BK123"/>
  <c r="BK236"/>
  <c r="BK284"/>
  <c r="BK118"/>
  <c r="J163"/>
  <c r="BK224"/>
  <c i="3" r="J88"/>
  <c i="2" r="BK250"/>
  <c r="J260"/>
  <c r="J255"/>
  <c r="J128"/>
  <c r="BK200"/>
  <c r="BK166"/>
  <c r="J210"/>
  <c r="J267"/>
  <c r="BK199"/>
  <c i="3" r="BK107"/>
  <c i="2" r="J242"/>
  <c r="BK214"/>
  <c r="BK133"/>
  <c r="BK128"/>
  <c r="J196"/>
  <c r="J264"/>
  <c r="J231"/>
  <c r="J139"/>
  <c r="J183"/>
  <c r="BK107"/>
  <c r="BK246"/>
  <c r="J121"/>
  <c r="J240"/>
  <c i="3" r="BK91"/>
  <c r="BK102"/>
  <c r="BK110"/>
  <c i="2" r="J141"/>
  <c r="BK145"/>
  <c r="J199"/>
  <c r="BK257"/>
  <c r="J217"/>
  <c r="J296"/>
  <c r="BK139"/>
  <c r="BK202"/>
  <c i="3" r="J94"/>
  <c r="BK112"/>
  <c i="2" r="BK277"/>
  <c r="BK152"/>
  <c r="J238"/>
  <c r="BK271"/>
  <c r="J246"/>
  <c r="J258"/>
  <c r="BK186"/>
  <c i="3" r="J102"/>
  <c r="J107"/>
  <c i="2" r="BK138"/>
  <c r="BK248"/>
  <c r="J253"/>
  <c r="BK212"/>
  <c r="J200"/>
  <c r="J116"/>
  <c r="BK264"/>
  <c r="BK267"/>
  <c r="BK296"/>
  <c r="BK249"/>
  <c r="J202"/>
  <c r="BK159"/>
  <c r="BK194"/>
  <c r="BK240"/>
  <c r="J270"/>
  <c r="J224"/>
  <c r="J145"/>
  <c r="J294"/>
  <c r="BK98"/>
  <c r="J219"/>
  <c r="J277"/>
  <c r="J223"/>
  <c r="J214"/>
  <c r="J235"/>
  <c i="3" r="BK97"/>
  <c i="2" r="BK219"/>
  <c i="3" r="BK104"/>
  <c i="2" r="BK189"/>
  <c r="J280"/>
  <c r="J118"/>
  <c r="BK273"/>
  <c r="J227"/>
  <c r="J257"/>
  <c r="J254"/>
  <c r="BK169"/>
  <c r="BK196"/>
  <c r="J291"/>
  <c r="J234"/>
  <c r="J229"/>
  <c r="BK243"/>
  <c r="BK229"/>
  <c r="BK239"/>
  <c r="BK235"/>
  <c r="J189"/>
  <c r="J98"/>
  <c r="BK198"/>
  <c r="BK262"/>
  <c i="3" r="BK94"/>
  <c i="2" r="J221"/>
  <c i="3" r="J104"/>
  <c i="2" r="J186"/>
  <c r="BK217"/>
  <c r="BK245"/>
  <c r="J212"/>
  <c r="J284"/>
  <c r="BK258"/>
  <c r="J123"/>
  <c r="BK192"/>
  <c r="BK254"/>
  <c r="BK223"/>
  <c r="BK116"/>
  <c r="BK131"/>
  <c r="BK163"/>
  <c r="J166"/>
  <c i="3" r="J112"/>
  <c i="2" r="J159"/>
  <c r="J136"/>
  <c r="J126"/>
  <c r="J194"/>
  <c r="BK141"/>
  <c r="J178"/>
  <c l="1" r="BK92"/>
  <c r="J92"/>
  <c r="J61"/>
  <c r="R177"/>
  <c r="T283"/>
  <c r="T282"/>
  <c r="BK209"/>
  <c r="J209"/>
  <c r="J65"/>
  <c r="P283"/>
  <c r="P282"/>
  <c r="T92"/>
  <c r="T191"/>
  <c r="P177"/>
  <c r="R191"/>
  <c r="R290"/>
  <c r="R289"/>
  <c i="3" r="BK87"/>
  <c r="J87"/>
  <c r="J61"/>
  <c i="2" r="R92"/>
  <c r="BK191"/>
  <c r="J191"/>
  <c r="J63"/>
  <c r="BK283"/>
  <c r="J283"/>
  <c r="J68"/>
  <c i="3" r="T87"/>
  <c r="T86"/>
  <c r="T101"/>
  <c i="2" r="T209"/>
  <c r="P290"/>
  <c r="P289"/>
  <c i="3" r="P87"/>
  <c r="P86"/>
  <c i="2" r="P92"/>
  <c r="T177"/>
  <c r="BK290"/>
  <c r="BK289"/>
  <c r="J289"/>
  <c r="J69"/>
  <c r="BK177"/>
  <c r="J177"/>
  <c r="J62"/>
  <c r="P191"/>
  <c i="3" r="R87"/>
  <c r="R86"/>
  <c r="BK101"/>
  <c r="J101"/>
  <c r="J63"/>
  <c r="R109"/>
  <c i="2" r="R209"/>
  <c r="T290"/>
  <c r="T289"/>
  <c i="3" r="R101"/>
  <c r="R100"/>
  <c r="P109"/>
  <c i="2" r="P209"/>
  <c r="R283"/>
  <c r="R282"/>
  <c i="3" r="P101"/>
  <c r="P100"/>
  <c r="BK109"/>
  <c r="J109"/>
  <c r="J65"/>
  <c r="T109"/>
  <c i="2" r="BK201"/>
  <c r="J201"/>
  <c r="J64"/>
  <c r="BK279"/>
  <c r="J279"/>
  <c r="J66"/>
  <c i="3" r="BK106"/>
  <c r="J106"/>
  <c r="J64"/>
  <c i="2" r="BK282"/>
  <c r="J282"/>
  <c r="J67"/>
  <c i="3" r="F55"/>
  <c r="BE88"/>
  <c r="E75"/>
  <c r="BE91"/>
  <c r="BE94"/>
  <c r="BE104"/>
  <c i="2" r="BK91"/>
  <c r="BK90"/>
  <c r="J90"/>
  <c i="3" r="BE107"/>
  <c r="BE112"/>
  <c r="BE97"/>
  <c r="J52"/>
  <c r="BE102"/>
  <c r="BE110"/>
  <c i="2" r="J290"/>
  <c r="J70"/>
  <c r="J84"/>
  <c r="BE224"/>
  <c r="BE131"/>
  <c r="BE216"/>
  <c r="BE219"/>
  <c r="BE236"/>
  <c r="BE250"/>
  <c r="BE152"/>
  <c r="BE159"/>
  <c r="BE163"/>
  <c r="BE178"/>
  <c r="BE202"/>
  <c r="BE217"/>
  <c r="BE229"/>
  <c r="BE233"/>
  <c r="BE235"/>
  <c r="BE248"/>
  <c r="BE291"/>
  <c r="BE294"/>
  <c r="BE133"/>
  <c r="BE169"/>
  <c r="BE175"/>
  <c r="BE186"/>
  <c r="BE212"/>
  <c r="BE223"/>
  <c r="BE243"/>
  <c r="BE246"/>
  <c r="BE287"/>
  <c r="BE296"/>
  <c r="BE93"/>
  <c r="BE116"/>
  <c r="BE123"/>
  <c r="BE141"/>
  <c r="BE145"/>
  <c r="BE194"/>
  <c r="BE199"/>
  <c r="BE234"/>
  <c r="BE284"/>
  <c r="E80"/>
  <c r="F87"/>
  <c r="BE107"/>
  <c r="BE126"/>
  <c r="BE136"/>
  <c r="BE198"/>
  <c r="BE210"/>
  <c r="BE242"/>
  <c r="BE260"/>
  <c r="BE98"/>
  <c r="BE138"/>
  <c r="BE239"/>
  <c r="BE267"/>
  <c r="BE121"/>
  <c r="BE196"/>
  <c r="BE200"/>
  <c r="BE214"/>
  <c r="BE262"/>
  <c r="BE271"/>
  <c r="BE118"/>
  <c r="BE189"/>
  <c r="BE227"/>
  <c r="BE238"/>
  <c r="BE245"/>
  <c r="BE255"/>
  <c r="BE258"/>
  <c r="BE264"/>
  <c r="BE270"/>
  <c r="BE273"/>
  <c r="BE280"/>
  <c r="BE128"/>
  <c r="BE139"/>
  <c r="BE183"/>
  <c r="BE221"/>
  <c r="BE249"/>
  <c r="BE254"/>
  <c r="BE272"/>
  <c r="BE166"/>
  <c r="BE192"/>
  <c r="BE231"/>
  <c r="BE240"/>
  <c r="BE253"/>
  <c r="BE257"/>
  <c r="BE269"/>
  <c r="BE277"/>
  <c i="3" r="F35"/>
  <c i="1" r="BB56"/>
  <c i="2" r="F36"/>
  <c i="1" r="BC55"/>
  <c i="3" r="F36"/>
  <c i="1" r="BC56"/>
  <c i="2" r="J34"/>
  <c i="1" r="AW55"/>
  <c i="2" r="F37"/>
  <c i="1" r="BD55"/>
  <c i="3" r="J34"/>
  <c i="1" r="AW56"/>
  <c i="2" r="J30"/>
  <c r="F34"/>
  <c i="1" r="BA55"/>
  <c i="3" r="F37"/>
  <c i="1" r="BD56"/>
  <c i="3" r="F34"/>
  <c i="1" r="BA56"/>
  <c i="2" r="F35"/>
  <c i="1" r="BB55"/>
  <c i="2" l="1" r="R91"/>
  <c r="R90"/>
  <c r="P91"/>
  <c r="P90"/>
  <c i="1" r="AU55"/>
  <c i="2" r="T91"/>
  <c r="T90"/>
  <c i="3" r="R85"/>
  <c r="T100"/>
  <c r="P85"/>
  <c i="1" r="AU56"/>
  <c i="3" r="T85"/>
  <c r="BK100"/>
  <c r="J100"/>
  <c r="J62"/>
  <c r="BK86"/>
  <c r="BK85"/>
  <c r="J85"/>
  <c r="J59"/>
  <c i="1" r="AG55"/>
  <c i="2" r="J59"/>
  <c r="J91"/>
  <c r="J60"/>
  <c r="J33"/>
  <c i="1" r="AV55"/>
  <c r="AT55"/>
  <c r="AN55"/>
  <c i="2" r="F33"/>
  <c i="1" r="AZ55"/>
  <c r="BB54"/>
  <c r="W31"/>
  <c i="3" r="J33"/>
  <c i="1" r="AV56"/>
  <c r="AT56"/>
  <c r="BC54"/>
  <c r="AY54"/>
  <c i="3" r="F33"/>
  <c i="1" r="AZ56"/>
  <c r="BD54"/>
  <c r="W33"/>
  <c r="BA54"/>
  <c r="W30"/>
  <c i="3" l="1" r="J86"/>
  <c r="J60"/>
  <c i="2" r="J39"/>
  <c i="1" r="AU54"/>
  <c i="3" r="J30"/>
  <c i="1" r="AG56"/>
  <c r="AG54"/>
  <c r="AK26"/>
  <c r="AZ54"/>
  <c r="W29"/>
  <c r="W32"/>
  <c r="AW54"/>
  <c r="AK30"/>
  <c r="AX54"/>
  <c i="3" l="1" r="J39"/>
  <c i="1"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<sst xmlns="http://schemas.openxmlformats.org/spreadsheetml/2006/main">
  <si>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</si>
  <si>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</si>
  <si>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</si>
  <si>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</si>
  <si>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</si>
  <si>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{41e094d0-1c4b-476b-8456-94597f6edef7}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</si>
  <si>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</si>
  <si>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</si>
  <si>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</si>
  <si>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</si>
  <si>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</si>
  <si>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</si>
  <si>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</si>
  <si>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</si>
  <si>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</si>
  <si>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</si>
  <si>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</si>
  <si>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</si>
  <si>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</si>
  <si>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</si>
  <si>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</si>
  <si>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</si>
  <si>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</si>
  <si>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</si>
  <si>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</si>
  <si>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</si>
  <si>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</si>
  <si>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</si>
  <si>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</si>
  <si>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</si>
  <si>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</si>
  <si>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</si>
  <si>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</si>
  <si>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</si>
  <si>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</si>
  <si>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</si>
  <si>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</si>
  <si>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</si>
  <si>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</si>
  <si>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</si>
  <si>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</si>
  <si>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</si>
  <si>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</si>
  <si>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</si>
  <si>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</si>
  <si>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</si>
  <si>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</si>
  <si>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</si>
  <si>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</si>
  <si>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</si>
  <si>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</si>
  <si>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</si>
  <si>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</si>
  <si>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</si>
  <si>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</si>
  <si>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</si>
  <si>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</si>
  <si>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</si>
  <si>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</si>
  <si>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</si>
  <si>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</si>
  <si>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</si>
  <si>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</si>
  <si>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</si>
  <si>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</si>
  <si>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</si>
  <si>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</si>
  <si>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</si>
  <si>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</si>
  <si>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</si>
  <si>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</si>
  <si>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</si>
  <si>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</si>
  <si>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</si>
  <si>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</si>
  <si>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</si>
  <si>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</si>
  <si>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</si>
  <si>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</si>
  <si>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</si>
  <si>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</si>
  <si>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</si>
  <si>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</si>
  <si>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</si>
  <si>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Akumulační nádrž C</t>
  </si>
  <si>
    <t>STA</t>
  </si>
  <si>
    <t>1</t>
  </si>
  <si>
    <t>{3981a53a-4c69-4b72-893d-ad1c7a6f1aed}</t>
  </si>
  <si>
    <t>2</t>
  </si>
  <si>
    <t>VRN, OST</t>
  </si>
  <si>
    <t>Vedlejší rozpočtové a ostatní náklady</t>
  </si>
  <si>
    <t>{648d1962-9302-4514-a069-668bb29d6ff6}</t>
  </si>
  <si>
    <t>mezideponie</t>
  </si>
  <si>
    <t>Vnitrostaveništní přesun zeminy na mezideponii a zpět</t>
  </si>
  <si>
    <t>885,976</t>
  </si>
  <si>
    <t>obsyp</t>
  </si>
  <si>
    <t>Obsyp potrubí</t>
  </si>
  <si>
    <t>103,668</t>
  </si>
  <si>
    <t>KRYCÍ LIST SOUPISU PRACÍ</t>
  </si>
  <si>
    <t>odvoz_skladka</t>
  </si>
  <si>
    <t>Vytlačená zemina odvážená na skládku</t>
  </si>
  <si>
    <t>522,136</t>
  </si>
  <si>
    <t>podsyp</t>
  </si>
  <si>
    <t>Podsyp pod potrubí a šachty</t>
  </si>
  <si>
    <t>22,101</t>
  </si>
  <si>
    <t>Vykopy_kan</t>
  </si>
  <si>
    <t>Výkopy pro kanalizaci</t>
  </si>
  <si>
    <t>286,066</t>
  </si>
  <si>
    <t>vykopy_ret</t>
  </si>
  <si>
    <t>Výkopy pro retenci</t>
  </si>
  <si>
    <t>679,058</t>
  </si>
  <si>
    <t>Objekt:</t>
  </si>
  <si>
    <t>SO 03 - Akumulační nádrž 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</si>
  <si>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</si>
  <si>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</si>
  <si>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</si>
  <si>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</si>
  <si>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</si>
  <si>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</si>
  <si>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</si>
  <si>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</si>
  <si>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</si>
  <si>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</si>
  <si>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</si>
  <si>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</si>
  <si>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</si>
  <si>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</si>
  <si>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</si>
  <si>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</si>
  <si>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</si>
  <si>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</si>
  <si>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</si>
  <si>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</si>
  <si>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</si>
  <si>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</si>
  <si>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</si>
  <si>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</si>
  <si>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</si>
  <si>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</si>
  <si>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</si>
  <si>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</si>
  <si>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</si>
  <si>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</si>
  <si>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</si>
  <si>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</si>
  <si>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</si>
  <si>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</si>
  <si>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zapažených jam a zářezů strojně s urovnáním dna do předepsaného profilu a spádu v hornině třídy těžitelnosti I skupiny 3 přes 1 000 do 5 000 m3</t>
  </si>
  <si>
    <t>m3</t>
  </si>
  <si>
    <t>CS ÚRS 2024 01</t>
  </si>
  <si>
    <t>4</t>
  </si>
  <si>
    <t>-15427427</t>
  </si>
  <si>
    <t>Online PSC</t>
  </si>
  <si>
    <t>https://podminky.urs.cz/item/CS_URS_2024_01/131251206</t>
  </si>
  <si>
    <t>VV</t>
  </si>
  <si>
    <t>"Nádrž + prac. prostor" 19,3*7,7*3,4+((19,3*2+7,7*2)*0,8+0,8*0,8*4)*3,4</t>
  </si>
  <si>
    <t>"Odtoková šachta" 2*2*4,55</t>
  </si>
  <si>
    <t>Součet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</si>
  <si>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</si>
  <si>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</si>
  <si>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1395473357</t>
  </si>
  <si>
    <t>https://podminky.urs.cz/item/CS_URS_2024_01/132254206</t>
  </si>
  <si>
    <t>"TA" 148*1,1</t>
  </si>
  <si>
    <t>"DS3" 19*1,1</t>
  </si>
  <si>
    <t>"DS4" 19*1,1</t>
  </si>
  <si>
    <t>"DS5" 17*1,1</t>
  </si>
  <si>
    <t>"Vodovod VC" 1,6*22,7*1,1</t>
  </si>
  <si>
    <t>"Vodovod VP" 1,7*12,2*1,1</t>
  </si>
  <si>
    <t>3</t>
  </si>
  <si>
    <t>151101101</t>
  </si>
  <si>
    <t>Zřízení pažení a rozepření stěn rýh pro podzemní vedení příložné pro jakoukoliv mezerovitost, hloubky do 2 m</t>
  </si>
  <si>
    <t>m2</t>
  </si>
  <si>
    <t>498627838</t>
  </si>
  <si>
    <t>https://podminky.urs.cz/item/CS_URS_2024_01/151101101</t>
  </si>
  <si>
    <t>"TA" 148*2</t>
  </si>
  <si>
    <t>"DS3" 19*2</t>
  </si>
  <si>
    <t>"DS4" 19*2</t>
  </si>
  <si>
    <t>"DS5" 17*2</t>
  </si>
  <si>
    <t>"Vodovod VC" 1,6*22,7*2</t>
  </si>
  <si>
    <t>"Vodovod VP" 1,7*12,2*2</t>
  </si>
  <si>
    <t>pazeni_kan</t>
  </si>
  <si>
    <t>Mezisoučet</t>
  </si>
  <si>
    <t>151101111</t>
  </si>
  <si>
    <t>Odstranění pažení a rozepření stěn rýh pro podzemní vedení s uložením materiálu na vzdálenost do 3 m od kraje výkopu příložné, hloubky do 2 m</t>
  </si>
  <si>
    <t>1679097541</t>
  </si>
  <si>
    <t>https://podminky.urs.cz/item/CS_URS_2024_01/151101111</t>
  </si>
  <si>
    <t>5</t>
  </si>
  <si>
    <t>151101201</t>
  </si>
  <si>
    <t>Zřízení pažení stěn výkopu bez rozepření nebo vzepření příložné, hloubky do 4 m</t>
  </si>
  <si>
    <t>-794383427</t>
  </si>
  <si>
    <t>https://podminky.urs.cz/item/CS_URS_2024_01/151101201</t>
  </si>
  <si>
    <t>"pažení retence" (2*19,3+4*0,8+2*7,7+4*0,8-25)*3,5</t>
  </si>
  <si>
    <t>6</t>
  </si>
  <si>
    <t>151101211</t>
  </si>
  <si>
    <t>Odstranění pažení stěn výkopu bez rozepření nebo vzepření s uložením pažin na vzdálenost do 3 m od okraje výkopu příložné, hloubky do 4 m</t>
  </si>
  <si>
    <t>2058007282</t>
  </si>
  <si>
    <t>https://podminky.urs.cz/item/CS_URS_2024_01/151101211</t>
  </si>
  <si>
    <t>7</t>
  </si>
  <si>
    <t>151101301</t>
  </si>
  <si>
    <t>Zřízení rozepření zapažených stěn výkopů s potřebným přepažováním při pažení příložném, hloubky do 4 m</t>
  </si>
  <si>
    <t>-1940867565</t>
  </si>
  <si>
    <t>https://podminky.urs.cz/item/CS_URS_2024_01/151101301</t>
  </si>
  <si>
    <t>8</t>
  </si>
  <si>
    <t>151101311</t>
  </si>
  <si>
    <t>Odstranění rozepření stěn výkopů s uložením materiálu na vzdálenost do 3 m od okraje výkopu pažení příložného, hloubky do 4 m</t>
  </si>
  <si>
    <t>-286441527</t>
  </si>
  <si>
    <t>https://podminky.urs.cz/item/CS_URS_2024_01/151101311</t>
  </si>
  <si>
    <t>9</t>
  </si>
  <si>
    <t>151712111</t>
  </si>
  <si>
    <t>Převázka ocelová pro ukotvení záporového pažení pro jakoukoliv délku převázky zdvojená</t>
  </si>
  <si>
    <t>m</t>
  </si>
  <si>
    <t>-1310856610</t>
  </si>
  <si>
    <t>https://podminky.urs.cz/item/CS_URS_2024_01/151712111</t>
  </si>
  <si>
    <t>"pažení - zajištění patek tribuny" 25*2</t>
  </si>
  <si>
    <t>10</t>
  </si>
  <si>
    <t>M</t>
  </si>
  <si>
    <t>13010832</t>
  </si>
  <si>
    <t>ocel profilová jakost S235JR (11 375) průřez U (UPN) 260</t>
  </si>
  <si>
    <t>t</t>
  </si>
  <si>
    <t>1844568226</t>
  </si>
  <si>
    <t>50*0,0379 'Přepočtené koeficientem množství</t>
  </si>
  <si>
    <t>11</t>
  </si>
  <si>
    <t>153112111</t>
  </si>
  <si>
    <t>Zřízení beraněných stěn z ocelových štětovnic z terénu nastražení štětovnic ve standardních podmínkách, délky do 10 m</t>
  </si>
  <si>
    <t>-1017078042</t>
  </si>
  <si>
    <t>https://podminky.urs.cz/item/CS_URS_2024_01/153112111</t>
  </si>
  <si>
    <t>"zajištění patek tribuny, 2 ks" 25 * 5</t>
  </si>
  <si>
    <t>153112122</t>
  </si>
  <si>
    <t>Zřízení beraněných stěn z ocelových štětovnic z terénu zaberanění štětovnic ve standardních podmínkách, délky do 8 m</t>
  </si>
  <si>
    <t>1409021729</t>
  </si>
  <si>
    <t>https://podminky.urs.cz/item/CS_URS_2024_01/153112122</t>
  </si>
  <si>
    <t>13</t>
  </si>
  <si>
    <t>R-P-001</t>
  </si>
  <si>
    <t>Štětovnice ocelová VL603</t>
  </si>
  <si>
    <t>602019887</t>
  </si>
  <si>
    <t>14</t>
  </si>
  <si>
    <t>153113112</t>
  </si>
  <si>
    <t>Vytažení stěn z ocelových štětovnic zaberaněných z terénu délky do 12 m ve standardních podmínkách, zaberaněných na hloubku do 8 m</t>
  </si>
  <si>
    <t>-344671870</t>
  </si>
  <si>
    <t>https://podminky.urs.cz/item/CS_URS_2024_01/153113112</t>
  </si>
  <si>
    <t>15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</si>
  <si>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</si>
  <si>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</si>
  <si>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881762449</t>
  </si>
  <si>
    <t>https://podminky.urs.cz/item/CS_URS_2024_01/162351104</t>
  </si>
  <si>
    <t>"vnitrostaveništní přesun zeminy - tam a zpět"</t>
  </si>
  <si>
    <t>(vykopy_ret+Vykopy_kan-odvoz_skladka)*2</t>
  </si>
  <si>
    <t>16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</si>
  <si>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</si>
  <si>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</si>
  <si>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51748013</t>
  </si>
  <si>
    <t>https://podminky.urs.cz/item/CS_URS_2024_01/162551108</t>
  </si>
  <si>
    <t>podsyp+obsyp</t>
  </si>
  <si>
    <t>"nádrž" 19,28*3,6*2,6*2</t>
  </si>
  <si>
    <t>"deska pod retenci" 20*8*0,15</t>
  </si>
  <si>
    <t>"čerpací šachta" 4,5*1,8*1,8/4*3,14</t>
  </si>
  <si>
    <t>17</t>
  </si>
  <si>
    <t>167151111</t>
  </si>
  <si>
    <t>Nakládání, skládání a překládání neulehlého výkopku nebo sypaniny strojně nakládání, množství přes 100 m3, z hornin třídy těžitelnosti I, skupiny 1 až 3</t>
  </si>
  <si>
    <t>-835871944</t>
  </si>
  <si>
    <t>https://podminky.urs.cz/item/CS_URS_2024_01/167151111</t>
  </si>
  <si>
    <t>"vnitrostaveništní přesuny - 2 x nakládka"</t>
  </si>
  <si>
    <t>"odvoz na skládku"</t>
  </si>
  <si>
    <t>18</t>
  </si>
  <si>
    <t>171201231</t>
  </si>
  <si>
    <t>Poplatek za uložení stavebního odpadu na recyklační skládce (skládkovné) zeminy a kamení zatříděného do Katalogu odpadů pod kódem 17 05 04</t>
  </si>
  <si>
    <t>345750405</t>
  </si>
  <si>
    <t>https://podminky.urs.cz/item/CS_URS_2024_01/171201231</t>
  </si>
  <si>
    <t>522,136*1,8 'Přepočtené koeficientem množství</t>
  </si>
  <si>
    <t>19</t>
  </si>
  <si>
    <t>171251201</t>
  </si>
  <si>
    <t>Uložení sypaniny na skládky nebo meziskládky bez hutnění s upravením uložené sypaniny do předepsaného tvaru</t>
  </si>
  <si>
    <t>-1163373994</t>
  </si>
  <si>
    <t>https://podminky.urs.cz/item/CS_URS_2024_01/171251201</t>
  </si>
  <si>
    <t>20</t>
  </si>
  <si>
    <t>174151101</t>
  </si>
  <si>
    <t>Zásyp sypaninou z jakékoliv horniny strojně s uložením výkopku ve vrstvách se zhutněním jam, šachet, rýh nebo kolem objektů v těchto vykopávkách</t>
  </si>
  <si>
    <t>1005511229</t>
  </si>
  <si>
    <t>https://podminky.urs.cz/item/CS_URS_2024_01/174151101</t>
  </si>
  <si>
    <t>vykopy_ret+Vykopy_kan-odvoz_skladka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</si>
  <si>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</si>
  <si>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</si>
  <si>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-968396956</t>
  </si>
  <si>
    <t>https://podminky.urs.cz/item/CS_URS_2024_01/175151101</t>
  </si>
  <si>
    <t>"napojení dešťových svodů" (26,1+12,3+2)*0,5*1,1</t>
  </si>
  <si>
    <t>"TA" 120,2*0,5*1,1</t>
  </si>
  <si>
    <t>"vodovody" (22,7+12,16)*0,4*1,1</t>
  </si>
  <si>
    <t>22</t>
  </si>
  <si>
    <t>58337303</t>
  </si>
  <si>
    <t>štěrkopísek frakce 0/8</t>
  </si>
  <si>
    <t>712856482</t>
  </si>
  <si>
    <t>103,668*2 'Přepočtené koeficientem množství</t>
  </si>
  <si>
    <t>Zakládání</t>
  </si>
  <si>
    <t>23</t>
  </si>
  <si>
    <t>273313611</t>
  </si>
  <si>
    <t>Základy z betonu prostého desky z betonu kamenem neprokládaného tř. C 16/20</t>
  </si>
  <si>
    <t>1012183254</t>
  </si>
  <si>
    <t>https://podminky.urs.cz/item/CS_URS_2024_01/273313611</t>
  </si>
  <si>
    <t>"deska pod ČS" 2,6*2,6*0,15</t>
  </si>
  <si>
    <t>"deska pod retenci" 15,5*4*0,15</t>
  </si>
  <si>
    <t>24</t>
  </si>
  <si>
    <t>273362021</t>
  </si>
  <si>
    <t>Výztuž základů desek ze svařovaných sítí z drátů typu KARI</t>
  </si>
  <si>
    <t>1688614069</t>
  </si>
  <si>
    <t>https://podminky.urs.cz/item/CS_URS_2024_01/273362021</t>
  </si>
  <si>
    <t>"deska pod retenci, 150 kg/m3" 10,314*0,150</t>
  </si>
  <si>
    <t>25</t>
  </si>
  <si>
    <t>283111111</t>
  </si>
  <si>
    <t>Zřízení ocelových, trubkových mikropilot tlakové i tahové svislé nebo odklon od svislice do 60° část hladká, průměru přes 60 do 80 mm</t>
  </si>
  <si>
    <t>-1695101995</t>
  </si>
  <si>
    <t>https://podminky.urs.cz/item/CS_URS_2024_01/283111111</t>
  </si>
  <si>
    <t>"zajištění patek tribuny" 10 * 2</t>
  </si>
  <si>
    <t>26</t>
  </si>
  <si>
    <t>14011050</t>
  </si>
  <si>
    <t>trubka ocelová bezešvá hladká jakost 11 353 76x3,2mm</t>
  </si>
  <si>
    <t>-521662446</t>
  </si>
  <si>
    <t>20*1,1 'Přepočtené koeficientem množství</t>
  </si>
  <si>
    <t>Svislé a kompletní konstrukce</t>
  </si>
  <si>
    <t>27</t>
  </si>
  <si>
    <t>382121111</t>
  </si>
  <si>
    <t>Montáž dílců prefabrikovaných kruhových nádrží ze železobetonu dna včetně těsnění DN přes 1000 do 2000</t>
  </si>
  <si>
    <t>kus</t>
  </si>
  <si>
    <t>-1674106062</t>
  </si>
  <si>
    <t>https://podminky.urs.cz/item/CS_URS_2024_01/382121111</t>
  </si>
  <si>
    <t>28</t>
  </si>
  <si>
    <t>382121121</t>
  </si>
  <si>
    <t>Montáž dílců prefabrikovaných kruhových nádrží ze železobetonu skruže včetně těsnění DN přes 1000 do 2000</t>
  </si>
  <si>
    <t>-432373981</t>
  </si>
  <si>
    <t>https://podminky.urs.cz/item/CS_URS_2024_01/382121121</t>
  </si>
  <si>
    <t>29</t>
  </si>
  <si>
    <t>382121131</t>
  </si>
  <si>
    <t>Montáž dílců prefabrikovaných kruhových nádrží ze železobetonu zákrytové desky DN přes 1000 do 2000</t>
  </si>
  <si>
    <t>2113243125</t>
  </si>
  <si>
    <t>https://podminky.urs.cz/item/CS_URS_2024_01/382121131</t>
  </si>
  <si>
    <t>30</t>
  </si>
  <si>
    <t>R-C-002</t>
  </si>
  <si>
    <t>Prefabrikovaná přečerpávací šachta, vodotěsná, vnit. prům. 1,5 m, vnitřní výšky 4 m, _x000d_
včetně vstupního otvoru, stupadel, prostupů_x000d_
včetně dopravy</t>
  </si>
  <si>
    <t>-181318375</t>
  </si>
  <si>
    <t>31</t>
  </si>
  <si>
    <t>R-C-003</t>
  </si>
  <si>
    <t>Montáž dešťové retenční nádrže, cca 45 tun,_x000d_
včetně zajištění jeřábu - dílec do 12 t</t>
  </si>
  <si>
    <t>-1913715782</t>
  </si>
  <si>
    <t>32</t>
  </si>
  <si>
    <t>R-C-004</t>
  </si>
  <si>
    <t>Prefabrikovaná železobetonová vodotěsná nádrž na dešťovou vodu, _x000d_
vnitřní rozměry 18,98 x 3,3 x 2,3 m, montovaná z dílců, _x000d_
včetně 2 ks vstupních šachet výšky do 1 m, včetně poplatovaných stupadel_x000d_
včetně prostupů a včetně dopravy</t>
  </si>
  <si>
    <t>1629453949</t>
  </si>
  <si>
    <t>Vodorovné konstrukce</t>
  </si>
  <si>
    <t>33</t>
  </si>
  <si>
    <t>451572111</t>
  </si>
  <si>
    <t>Lože pod potrubí, stoky a drobné objekty v otevřeném výkopu z kameniva drobného těženého 0 až 4 mm</t>
  </si>
  <si>
    <t>-977624576</t>
  </si>
  <si>
    <t>https://podminky.urs.cz/item/CS_URS_2024_01/451572111</t>
  </si>
  <si>
    <t>"napojení dešťových svodů" (26,1+12,3+2)*0,1*1,1</t>
  </si>
  <si>
    <t>"TA" 120,2*0,1*1,1</t>
  </si>
  <si>
    <t>"vodovody" (22,7+12,16)*0,1*1,1</t>
  </si>
  <si>
    <t>"nátoková šachta do retence" 2*2*0,15</t>
  </si>
  <si>
    <t>Trubní vedení</t>
  </si>
  <si>
    <t>34</t>
  </si>
  <si>
    <t>852261122</t>
  </si>
  <si>
    <t>Montáž potrubí z trub litinových tlakových přírubových normálních délek v otevřeném výkopu, kanálu nebo v šachtě DN 100</t>
  </si>
  <si>
    <t>-524412933</t>
  </si>
  <si>
    <t>https://podminky.urs.cz/item/CS_URS_2024_01/852261122</t>
  </si>
  <si>
    <t>35</t>
  </si>
  <si>
    <t>55253263</t>
  </si>
  <si>
    <t>tvarovka přírubová litinová vodovodní PN10/16 DN 100 dl 1000mm</t>
  </si>
  <si>
    <t>-1045380052</t>
  </si>
  <si>
    <t>2*1,01 'Přepočtené koeficientem množství</t>
  </si>
  <si>
    <t>36</t>
  </si>
  <si>
    <t>857261131</t>
  </si>
  <si>
    <t>Montáž litinových tvarovek na potrubí litinovém tlakovém jednoosých na potrubí z trub hrdlových v otevřeném výkopu, kanálu nebo v šachtě s integrovaným těsněním DN 100</t>
  </si>
  <si>
    <t>-1946068202</t>
  </si>
  <si>
    <t>https://podminky.urs.cz/item/CS_URS_2024_01/857261131</t>
  </si>
  <si>
    <t>37</t>
  </si>
  <si>
    <t>55254013</t>
  </si>
  <si>
    <t>koleno přírubové z tvárné litiny,práškový epoxid tl 250µm FFK-kus DN 125- 45°</t>
  </si>
  <si>
    <t>-267782106</t>
  </si>
  <si>
    <t>38</t>
  </si>
  <si>
    <t>871211141</t>
  </si>
  <si>
    <t>Montáž vodovodního potrubí z polyetylenu PE100 RC v otevřeném výkopu svařovaných na tupo SDR 11/PN16 d 63 x 5,8 mm</t>
  </si>
  <si>
    <t>-1447148793</t>
  </si>
  <si>
    <t>https://podminky.urs.cz/item/CS_URS_2024_01/871211141</t>
  </si>
  <si>
    <t>39</t>
  </si>
  <si>
    <t>28613173</t>
  </si>
  <si>
    <t>trubka vodovodní PE100 SDR11 se signalizační vrstvou 63x5,8mm</t>
  </si>
  <si>
    <t>-506957979</t>
  </si>
  <si>
    <t>22,7*1,015 'Přepočtené koeficientem množství</t>
  </si>
  <si>
    <t>40</t>
  </si>
  <si>
    <t>871214201</t>
  </si>
  <si>
    <t>Montáž kanalizačního potrubí z polyetylenu PE100 RC svařovaných na tupo v otevřeném výkopu ve sklonu do 20 % SDR 11/PN16 d 50 x 4,6 mm</t>
  </si>
  <si>
    <t>1154112276</t>
  </si>
  <si>
    <t>https://podminky.urs.cz/item/CS_URS_2024_01/871214201</t>
  </si>
  <si>
    <t>41</t>
  </si>
  <si>
    <t>28613683</t>
  </si>
  <si>
    <t>potrubí dvouvrstvé PE100 RC se signalizační vrstvou SDR11 50x4,6mm dl 12m</t>
  </si>
  <si>
    <t>CS ÚRS 2022 02</t>
  </si>
  <si>
    <t>-848366975</t>
  </si>
  <si>
    <t>42</t>
  </si>
  <si>
    <t>871224201</t>
  </si>
  <si>
    <t>Montáž kanalizačního potrubí z polyetylenu PE100 RC svařovaných na tupo v otevřeném výkopu ve sklonu do 20 % SDR 11/PN16 d 63 x 5,8 mm</t>
  </si>
  <si>
    <t>1028746262</t>
  </si>
  <si>
    <t>https://podminky.urs.cz/item/CS_URS_2024_01/871224201</t>
  </si>
  <si>
    <t>"TA" 120,2</t>
  </si>
  <si>
    <t>43</t>
  </si>
  <si>
    <t>28613382</t>
  </si>
  <si>
    <t>potrubí kanalizační tlakové PE100 SDR11 se signalizační vrstvou 63x5,8mm</t>
  </si>
  <si>
    <t>1327282908</t>
  </si>
  <si>
    <t>120,2*1,015 'Přepočtené koeficientem množství</t>
  </si>
  <si>
    <t>44</t>
  </si>
  <si>
    <t>871241141</t>
  </si>
  <si>
    <t>Montáž vodovodního potrubí z polyetylenu PE100 RC v otevřeném výkopu svařovaných na tupo SDR 11/PN16 d 90 x 8,2 mm</t>
  </si>
  <si>
    <t>317834833</t>
  </si>
  <si>
    <t>https://podminky.urs.cz/item/CS_URS_2024_01/871241141</t>
  </si>
  <si>
    <t>45</t>
  </si>
  <si>
    <t>28613556</t>
  </si>
  <si>
    <t>potrubí vodovodní dvouvrstvé PE100 RC SDR11 90x8,2mm</t>
  </si>
  <si>
    <t>1474128067</t>
  </si>
  <si>
    <t>12,2*1,015 'Přepočtené koeficientem množství</t>
  </si>
  <si>
    <t>46</t>
  </si>
  <si>
    <t>871275R01</t>
  </si>
  <si>
    <t>Kanalizační potrubí z tvrdého PVC v otevřeném výkopu ve sklonu do 20 %, hladkého plnostěnného jednovrstvého, tuhost třídy SN 4 DN 125</t>
  </si>
  <si>
    <t>-1260261989</t>
  </si>
  <si>
    <t>47</t>
  </si>
  <si>
    <t>871315R02</t>
  </si>
  <si>
    <t>Kanalizační potrubí z tvrdého PVC v otevřeném výkopu ve sklonu do 20 %, hladkého plnostěnného jednovrstvého, tuhost třídy SN 8 DN 160</t>
  </si>
  <si>
    <t>-1650011990</t>
  </si>
  <si>
    <t>48</t>
  </si>
  <si>
    <t>871375R03</t>
  </si>
  <si>
    <t>Kanalizační potrubí z tvrdého PVC v otevřeném výkopu ve sklonu do 20 %, hladkého plnostěnného jednovrstvého, tuhost třídy SN 8 DN 315</t>
  </si>
  <si>
    <t>235696530</t>
  </si>
  <si>
    <t>49</t>
  </si>
  <si>
    <t>877185201</t>
  </si>
  <si>
    <t>Montáž tvarovek na kanalizačním plastovém potrubí z PE elektrotvarovek SDR 11/PN16 spojek nebo oblouků d 50</t>
  </si>
  <si>
    <t>116923133</t>
  </si>
  <si>
    <t>https://podminky.urs.cz/item/CS_URS_2024_01/877185201</t>
  </si>
  <si>
    <t>50</t>
  </si>
  <si>
    <t>28615971</t>
  </si>
  <si>
    <t>elektrospojka SDR11 PE 100 PN16 D 50mm</t>
  </si>
  <si>
    <t>1294450926</t>
  </si>
  <si>
    <t>51</t>
  </si>
  <si>
    <t>28614812</t>
  </si>
  <si>
    <t>koleno 90° SDR11 PE 100 PN16 D 50mm</t>
  </si>
  <si>
    <t>1860570736</t>
  </si>
  <si>
    <t>52</t>
  </si>
  <si>
    <t>877211118</t>
  </si>
  <si>
    <t>Montáž tvarovek na vodovodním plastovém potrubí z polyetylenu PE 100 elektrotvarovek SDR 11/PN16 záslepek d 63</t>
  </si>
  <si>
    <t>1337136492</t>
  </si>
  <si>
    <t>https://podminky.urs.cz/item/CS_URS_2024_01/877211118</t>
  </si>
  <si>
    <t>53</t>
  </si>
  <si>
    <t>28615023</t>
  </si>
  <si>
    <t>elektrozáslepka SDR11 PE 100 PN16 D 63mm</t>
  </si>
  <si>
    <t>-1229291809</t>
  </si>
  <si>
    <t>54</t>
  </si>
  <si>
    <t>877241118</t>
  </si>
  <si>
    <t>Montáž tvarovek na vodovodním plastovém potrubí z polyetylenu PE 100 elektrotvarovek SDR 11/PN16 záslepek d 90</t>
  </si>
  <si>
    <t>196760887</t>
  </si>
  <si>
    <t>https://podminky.urs.cz/item/CS_URS_2024_01/877241118</t>
  </si>
  <si>
    <t>55</t>
  </si>
  <si>
    <t>28615025</t>
  </si>
  <si>
    <t>elektrozáslepka SDR11 PE 100 PN16 D 90mm KIT</t>
  </si>
  <si>
    <t>-204130253</t>
  </si>
  <si>
    <t>56</t>
  </si>
  <si>
    <t>891182222</t>
  </si>
  <si>
    <t>Montáž kanalizačních armatur na potrubí šoupátek uzavíracích v šachtách s ručním kolečkem DN 40</t>
  </si>
  <si>
    <t>1398860747</t>
  </si>
  <si>
    <t>https://podminky.urs.cz/item/CS_URS_2024_01/891182222</t>
  </si>
  <si>
    <t>57</t>
  </si>
  <si>
    <t>R-C-010</t>
  </si>
  <si>
    <t>Šoupě kanalizační nožové nerez - litina, přírubové, DN 40</t>
  </si>
  <si>
    <t>-1668989110</t>
  </si>
  <si>
    <t>58</t>
  </si>
  <si>
    <t>R-C-011</t>
  </si>
  <si>
    <t>Zpětná klapka kanalizační kulové, přírubová, DN 40</t>
  </si>
  <si>
    <t>-797730351</t>
  </si>
  <si>
    <t>59</t>
  </si>
  <si>
    <t>891262122</t>
  </si>
  <si>
    <t>Montáž kanalizačních armatur na potrubí šoupátek v otevřeném výkopu nebo v šachtách s osazením zemní soupravy (bez poklopů) DN 100</t>
  </si>
  <si>
    <t>-139969978</t>
  </si>
  <si>
    <t>https://podminky.urs.cz/item/CS_URS_2024_01/891262122</t>
  </si>
  <si>
    <t>"šoupě na škrceném odtoku z nádrže" 1</t>
  </si>
  <si>
    <t>60</t>
  </si>
  <si>
    <t>42221454</t>
  </si>
  <si>
    <t>šoupátko odpadní voda litina GGG 50 krátká stavební dl PN10/16 DN 100x190mm</t>
  </si>
  <si>
    <t>-2113625434</t>
  </si>
  <si>
    <t>61</t>
  </si>
  <si>
    <t>42291062</t>
  </si>
  <si>
    <t>souprava zemní pro šoupátka DN 100-150mm Rd 1,0m</t>
  </si>
  <si>
    <t>-653657147</t>
  </si>
  <si>
    <t>62</t>
  </si>
  <si>
    <t>899401112</t>
  </si>
  <si>
    <t>Osazení poklopů litinových šoupátkových</t>
  </si>
  <si>
    <t>1269075566</t>
  </si>
  <si>
    <t>https://podminky.urs.cz/item/CS_URS_2024_01/899401112</t>
  </si>
  <si>
    <t>63</t>
  </si>
  <si>
    <t>42291352</t>
  </si>
  <si>
    <t>poklop litinový šoupátkový pro zemní soupravy osazení do terénu a do vozovky</t>
  </si>
  <si>
    <t>-1378537063</t>
  </si>
  <si>
    <t>64</t>
  </si>
  <si>
    <t>892241111</t>
  </si>
  <si>
    <t>Tlakové zkoušky vodou na potrubí DN do 80</t>
  </si>
  <si>
    <t>925121842</t>
  </si>
  <si>
    <t>https://podminky.urs.cz/item/CS_URS_2024_01/892241111</t>
  </si>
  <si>
    <t>65</t>
  </si>
  <si>
    <t>892372111</t>
  </si>
  <si>
    <t>Tlakové zkoušky vodou zabezpečení konců potrubí při tlakových zkouškách DN do 300</t>
  </si>
  <si>
    <t>361386235</t>
  </si>
  <si>
    <t>https://podminky.urs.cz/item/CS_URS_2024_01/892372111</t>
  </si>
  <si>
    <t>66</t>
  </si>
  <si>
    <t>55241015</t>
  </si>
  <si>
    <t>poklop šachtový třída D400, kruhový rám 785, vstup 600mm, s ventilací</t>
  </si>
  <si>
    <t>-300559566</t>
  </si>
  <si>
    <t>"poklopy retence a ČS" 5</t>
  </si>
  <si>
    <t>67</t>
  </si>
  <si>
    <t>899721111</t>
  </si>
  <si>
    <t>Signalizační vodič na potrubí DN do 150 mm</t>
  </si>
  <si>
    <t>635247115</t>
  </si>
  <si>
    <t>https://podminky.urs.cz/item/CS_URS_2024_01/899721111</t>
  </si>
  <si>
    <t>"TA" 120,5</t>
  </si>
  <si>
    <t>68</t>
  </si>
  <si>
    <t>899722112</t>
  </si>
  <si>
    <t>Krytí potrubí z plastů výstražnou fólií z PVC šířky přes 20 do 25 cm</t>
  </si>
  <si>
    <t>742229468</t>
  </si>
  <si>
    <t>https://podminky.urs.cz/item/CS_URS_2024_01/899722112</t>
  </si>
  <si>
    <t>69</t>
  </si>
  <si>
    <t>R-C-005</t>
  </si>
  <si>
    <t>Škrtící element 5,8 l/s_x000d_
Vírový ventil s montáží na stěnu odtok potrubí DN100</t>
  </si>
  <si>
    <t>111691125</t>
  </si>
  <si>
    <t>70</t>
  </si>
  <si>
    <t>R-C-006</t>
  </si>
  <si>
    <t>Montáž čerpadla ponorného do jímky, pevná instalace</t>
  </si>
  <si>
    <t>-1617041910</t>
  </si>
  <si>
    <t>71</t>
  </si>
  <si>
    <t>R-C-007</t>
  </si>
  <si>
    <t>Ponorné kalové čerpadlo pro znečištěnou vodu, bez chladicího pláště,třífázový asynchronní motor bez plovákového spínače_x000d_
blokové _x000d_
Q=cca 5 l/s, H=6 m, vč. ztrát,3f-400V,P=0,75kW, průchodnost 10 mm, připojení G1 1/2_x000d_
Bloková konstrukce, vertikální výtlačné hrdlo, _x000d_
Vinutí motoru podle IEC 60038_x000d_
Provedení motoru podle EN 60043 T1/IEC 34-1_x000d_
Tepelná třída F_x000d_
Přímý rozběh_x000d_
Ochrana IP 68 (trvale ponořeno), podle EN 60529 / IEC 529</t>
  </si>
  <si>
    <t>1289383128</t>
  </si>
  <si>
    <t>72</t>
  </si>
  <si>
    <t>R-C-008</t>
  </si>
  <si>
    <t>Řídicí jednotka pro spínání čerpadla na základě tlaku a ochrana proti běhu na sucho</t>
  </si>
  <si>
    <t>-88609504</t>
  </si>
  <si>
    <t>73</t>
  </si>
  <si>
    <t>R-C-009</t>
  </si>
  <si>
    <t>Plovákový spínač vč. ovládacího kabelu 10 m</t>
  </si>
  <si>
    <t>364983710</t>
  </si>
  <si>
    <t>"čerpací šachta u nádrže A" 3</t>
  </si>
  <si>
    <t>"akumulační nádrž C" 2</t>
  </si>
  <si>
    <t>74</t>
  </si>
  <si>
    <t>34111036</t>
  </si>
  <si>
    <t>kabel instalační jádro Cu plné izolace PVC plášť PVC 450/750V (CYKY) 3x2,5mm2</t>
  </si>
  <si>
    <t>970699386</t>
  </si>
  <si>
    <t>"kabel od plováků nad 10 m" 2*120,5</t>
  </si>
  <si>
    <t>998</t>
  </si>
  <si>
    <t>Přesun hmot</t>
  </si>
  <si>
    <t>75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</si>
  <si>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</si>
  <si>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</si>
  <si>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677235457</t>
  </si>
  <si>
    <t>https://podminky.urs.cz/item/CS_URS_2024_01/998276101</t>
  </si>
  <si>
    <t>PSV</t>
  </si>
  <si>
    <t>Práce a dodávky PSV</t>
  </si>
  <si>
    <t>767</t>
  </si>
  <si>
    <t>Konstrukce zámečnické</t>
  </si>
  <si>
    <t>76</t>
  </si>
  <si>
    <t>767995115</t>
  </si>
  <si>
    <t>Montáž ostatních atypických zámečnických konstrukcí hmotnosti přes 50 do 100 kg</t>
  </si>
  <si>
    <t>kg</t>
  </si>
  <si>
    <t>1841306018</t>
  </si>
  <si>
    <t>https://podminky.urs.cz/item/CS_URS_2024_01/767995115</t>
  </si>
  <si>
    <t>"vzpěry záporového pažení" 8*2*41,629</t>
  </si>
  <si>
    <t>77</t>
  </si>
  <si>
    <t>R-P-002</t>
  </si>
  <si>
    <t>Trubka ocelová 219/8, 41,629 kg/m</t>
  </si>
  <si>
    <t>-406099380</t>
  </si>
  <si>
    <t>666,064*0,04162 'Přepočtené koeficientem množství</t>
  </si>
  <si>
    <t>Práce a dodávky M</t>
  </si>
  <si>
    <t>46-M</t>
  </si>
  <si>
    <t>Zemní práce při extr.mont.pracích</t>
  </si>
  <si>
    <t>78</t>
  </si>
  <si>
    <t>460791113</t>
  </si>
  <si>
    <t>Montáž trubek ochranných uložených volně do rýhy plastových tuhých, vnitřního průměru přes 50 do 90 mm</t>
  </si>
  <si>
    <t>1059713411</t>
  </si>
  <si>
    <t>https://podminky.urs.cz/item/CS_URS_2024_01/460791113</t>
  </si>
  <si>
    <t>"kabelová chránička" 2*120,5+2*9</t>
  </si>
  <si>
    <t>79</t>
  </si>
  <si>
    <t>34571362</t>
  </si>
  <si>
    <t>trubka elektroinstalační HDPE tuhá dvouplášťová korugovaná D 52/63mm</t>
  </si>
  <si>
    <t>128</t>
  </si>
  <si>
    <t>-1880666464</t>
  </si>
  <si>
    <t>259*1,05 'Přepočtené koeficientem množství</t>
  </si>
  <si>
    <t>80</t>
  </si>
  <si>
    <t>460671112</t>
  </si>
  <si>
    <t>Výstražné prvky pro krytí kabelů včetně vyrovnání povrchu rýhy, rozvinutí a uložení fólie, šířky přes 20 do 25 cm</t>
  </si>
  <si>
    <t>-105199802</t>
  </si>
  <si>
    <t>https://podminky.urs.cz/item/CS_URS_2024_01/460671112</t>
  </si>
  <si>
    <t>120,5+9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</si>
  <si>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</si>
  <si>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</si>
  <si>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</si>
  <si>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</si>
  <si>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</si>
  <si>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</si>
  <si>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</si>
  <si>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</si>
  <si>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</si>
  <si>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</si>
  <si>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</si>
  <si>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</si>
  <si>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</si>
  <si>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</si>
  <si>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</si>
  <si>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</si>
  <si>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</si>
  <si>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</si>
  <si>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</si>
  <si>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</si>
  <si>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</si>
  <si>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</si>
  <si>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</si>
  <si>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</si>
  <si>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</si>
  <si>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</si>
  <si>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</si>
  <si>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</si>
  <si>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</si>
  <si>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</si>
  <si>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</si>
  <si>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</si>
  <si>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</si>
  <si>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stavu_x000d_</t>
  </si>
  <si>
    <t>soub</t>
  </si>
  <si>
    <t>86686635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</si>
  <si>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</si>
  <si>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</si>
  <si>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</si>
  <si>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</si>
  <si>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</si>
  <si>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</si>
  <si>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</si>
  <si>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</si>
  <si>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</si>
  <si>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</si>
  <si>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</si>
  <si>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</si>
  <si>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</si>
  <si>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</si>
  <si>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</si>
  <si>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</si>
  <si>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</si>
  <si>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</si>
  <si>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</si>
  <si>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</si>
  <si>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</si>
  <si>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 xml:space="preserve"> SO 03</t>
  </si>
  <si>
    <t>Použití figury:</t>
  </si>
  <si>
    <t>Vodorovné přemístění přes 500 do 1000 m výkopku/sypaniny z horniny třídy těžitelnosti I skupiny 1 až 3</t>
  </si>
  <si>
    <t>Nakládání výkopku z hornin třídy těžitelnosti I skupiny 1 až 3 přes 100 m3</t>
  </si>
  <si>
    <t>Obsypání potrubí strojně sypaninou bez prohození, uloženou do 3 m</t>
  </si>
  <si>
    <t>Vodorovné přemístění přes 2 500 do 3000 m výkopku/sypaniny z horniny třídy těžitelnosti I skupiny 1 až 3</t>
  </si>
  <si>
    <t>Poplatek za uložení zeminy a kamení na recyklační skládce (skládkovné) kód odpadu 17 05 04</t>
  </si>
  <si>
    <t>Uložení sypaniny na skládky nebo meziskládky</t>
  </si>
  <si>
    <t>Zásyp jam, šachet rýh nebo kolem objektů sypaninou se zhutněním</t>
  </si>
  <si>
    <t>Plocha pazeni oboustranného - kanalizace</t>
  </si>
  <si>
    <t>Lože pod potrubí otevřený výkop z kameniva drobného těženého</t>
  </si>
  <si>
    <t>Hloubení zapažených rýh š do 2000 mm v hornině třídy těžitelnosti I skupiny 3 objem do 5000 m3</t>
  </si>
  <si>
    <t>Hloubení jam zapažených v hornině třídy těžitelnosti I skupiny 3 objem do 5000 m3 strojně</t>
  </si>
  <si>
    <t>Zřízení rozepření stěn při pažení příložném hl do 4 m</t>
  </si>
  <si>
    <t>vykopy_ret_1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</si>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</sst>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51712111" TargetMode="External" /><Relationship Id="rId10" Type="http://schemas.openxmlformats.org/officeDocument/2006/relationships/hyperlink" Target="https://podminky.urs.cz/item/CS_URS_2024_01/153112111" TargetMode="External" /><Relationship Id="rId11" Type="http://schemas.openxmlformats.org/officeDocument/2006/relationships/hyperlink" Target="https://podminky.urs.cz/item/CS_URS_2024_01/153112122" TargetMode="External" /><Relationship Id="rId12" Type="http://schemas.openxmlformats.org/officeDocument/2006/relationships/hyperlink" Target="https://podminky.urs.cz/item/CS_URS_2024_01/153113112" TargetMode="External" /><Relationship Id="rId13" Type="http://schemas.openxmlformats.org/officeDocument/2006/relationships/hyperlink" Target="https://podminky.urs.cz/item/CS_URS_2024_01/162351104" TargetMode="External" /><Relationship Id="rId14" Type="http://schemas.openxmlformats.org/officeDocument/2006/relationships/hyperlink" Target="https://podminky.urs.cz/item/CS_URS_2024_01/162551108" TargetMode="External" /><Relationship Id="rId15" Type="http://schemas.openxmlformats.org/officeDocument/2006/relationships/hyperlink" Target="https://podminky.urs.cz/item/CS_URS_2024_01/16715111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5151101" TargetMode="External" /><Relationship Id="rId20" Type="http://schemas.openxmlformats.org/officeDocument/2006/relationships/hyperlink" Target="https://podminky.urs.cz/item/CS_URS_2024_01/273313611" TargetMode="External" /><Relationship Id="rId21" Type="http://schemas.openxmlformats.org/officeDocument/2006/relationships/hyperlink" Target="https://podminky.urs.cz/item/CS_URS_2024_01/273362021" TargetMode="External" /><Relationship Id="rId22" Type="http://schemas.openxmlformats.org/officeDocument/2006/relationships/hyperlink" Target="https://podminky.urs.cz/item/CS_URS_2024_01/283111111" TargetMode="External" /><Relationship Id="rId23" Type="http://schemas.openxmlformats.org/officeDocument/2006/relationships/hyperlink" Target="https://podminky.urs.cz/item/CS_URS_2024_01/382121111" TargetMode="External" /><Relationship Id="rId24" Type="http://schemas.openxmlformats.org/officeDocument/2006/relationships/hyperlink" Target="https://podminky.urs.cz/item/CS_URS_2024_01/382121121" TargetMode="External" /><Relationship Id="rId25" Type="http://schemas.openxmlformats.org/officeDocument/2006/relationships/hyperlink" Target="https://podminky.urs.cz/item/CS_URS_2024_01/382121131" TargetMode="External" /><Relationship Id="rId26" Type="http://schemas.openxmlformats.org/officeDocument/2006/relationships/hyperlink" Target="https://podminky.urs.cz/item/CS_URS_2024_01/451572111" TargetMode="External" /><Relationship Id="rId27" Type="http://schemas.openxmlformats.org/officeDocument/2006/relationships/hyperlink" Target="https://podminky.urs.cz/item/CS_URS_2024_01/852261122" TargetMode="External" /><Relationship Id="rId28" Type="http://schemas.openxmlformats.org/officeDocument/2006/relationships/hyperlink" Target="https://podminky.urs.cz/item/CS_URS_2024_01/857261131" TargetMode="External" /><Relationship Id="rId29" Type="http://schemas.openxmlformats.org/officeDocument/2006/relationships/hyperlink" Target="https://podminky.urs.cz/item/CS_URS_2024_01/871211141" TargetMode="External" /><Relationship Id="rId30" Type="http://schemas.openxmlformats.org/officeDocument/2006/relationships/hyperlink" Target="https://podminky.urs.cz/item/CS_URS_2024_01/871214201" TargetMode="External" /><Relationship Id="rId31" Type="http://schemas.openxmlformats.org/officeDocument/2006/relationships/hyperlink" Target="https://podminky.urs.cz/item/CS_URS_2024_01/871224201" TargetMode="External" /><Relationship Id="rId32" Type="http://schemas.openxmlformats.org/officeDocument/2006/relationships/hyperlink" Target="https://podminky.urs.cz/item/CS_URS_2024_01/871241141" TargetMode="External" /><Relationship Id="rId33" Type="http://schemas.openxmlformats.org/officeDocument/2006/relationships/hyperlink" Target="https://podminky.urs.cz/item/CS_URS_2024_01/877185201" TargetMode="External" /><Relationship Id="rId34" Type="http://schemas.openxmlformats.org/officeDocument/2006/relationships/hyperlink" Target="https://podminky.urs.cz/item/CS_URS_2024_01/877211118" TargetMode="External" /><Relationship Id="rId35" Type="http://schemas.openxmlformats.org/officeDocument/2006/relationships/hyperlink" Target="https://podminky.urs.cz/item/CS_URS_2024_01/877241118" TargetMode="External" /><Relationship Id="rId36" Type="http://schemas.openxmlformats.org/officeDocument/2006/relationships/hyperlink" Target="https://podminky.urs.cz/item/CS_URS_2024_01/891182222" TargetMode="External" /><Relationship Id="rId37" Type="http://schemas.openxmlformats.org/officeDocument/2006/relationships/hyperlink" Target="https://podminky.urs.cz/item/CS_URS_2024_01/891262122" TargetMode="External" /><Relationship Id="rId38" Type="http://schemas.openxmlformats.org/officeDocument/2006/relationships/hyperlink" Target="https://podminky.urs.cz/item/CS_URS_2024_01/899401112" TargetMode="External" /><Relationship Id="rId39" Type="http://schemas.openxmlformats.org/officeDocument/2006/relationships/hyperlink" Target="https://podminky.urs.cz/item/CS_URS_2024_01/892241111" TargetMode="External" /><Relationship Id="rId40" Type="http://schemas.openxmlformats.org/officeDocument/2006/relationships/hyperlink" Target="https://podminky.urs.cz/item/CS_URS_2024_01/892372111" TargetMode="External" /><Relationship Id="rId41" Type="http://schemas.openxmlformats.org/officeDocument/2006/relationships/hyperlink" Target="https://podminky.urs.cz/item/CS_URS_2024_01/899721111" TargetMode="External" /><Relationship Id="rId42" Type="http://schemas.openxmlformats.org/officeDocument/2006/relationships/hyperlink" Target="https://podminky.urs.cz/item/CS_URS_2024_01/899722112" TargetMode="External" /><Relationship Id="rId43" Type="http://schemas.openxmlformats.org/officeDocument/2006/relationships/hyperlink" Target="https://podminky.urs.cz/item/CS_URS_2024_01/998276101" TargetMode="External" /><Relationship Id="rId44" Type="http://schemas.openxmlformats.org/officeDocument/2006/relationships/hyperlink" Target="https://podminky.urs.cz/item/CS_URS_2024_01/767995115" TargetMode="External" /><Relationship Id="rId45" Type="http://schemas.openxmlformats.org/officeDocument/2006/relationships/hyperlink" Target="https://podminky.urs.cz/item/CS_URS_2024_01/460791113" TargetMode="External" /><Relationship Id="rId46" Type="http://schemas.openxmlformats.org/officeDocument/2006/relationships/hyperlink" Target="https://podminky.urs.cz/item/CS_URS_2024_01/4606711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03 - Akumulační nádrž C'!J30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03 - Akumulační nádrž C'!P90</f>
        <v>0</v>
      </c>
      <c r="AV55" s="123">
        <f>'SO 03 - Akumulační nádrž C'!J33</f>
        <v>0</v>
      </c>
      <c r="AW55" s="123">
        <f>'SO 03 - Akumulační nádrž C'!J34</f>
        <v>0</v>
      </c>
      <c r="AX55" s="123">
        <f>'SO 03 - Akumulační nádrž C'!J35</f>
        <v>0</v>
      </c>
      <c r="AY55" s="123">
        <f>'SO 03 - Akumulační nádrž C'!J36</f>
        <v>0</v>
      </c>
      <c r="AZ55" s="123">
        <f>'SO 03 - Akumulační nádrž C'!F33</f>
        <v>0</v>
      </c>
      <c r="BA55" s="123">
        <f>'SO 03 - Akumulační nádrž C'!F34</f>
        <v>0</v>
      </c>
      <c r="BB55" s="123">
        <f>'SO 03 - Akumulační nádrž C'!F35</f>
        <v>0</v>
      </c>
      <c r="BC55" s="123">
        <f>'SO 03 - Akumulační nádrž C'!F36</f>
        <v>0</v>
      </c>
      <c r="BD55" s="125">
        <f>'SO 03 - Akumulační nádrž C'!F37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24.7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'VRN, OST - Vedlejší rozpo...'!J30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7">
        <v>0</v>
      </c>
      <c r="AT56" s="128">
        <f>ROUND(SUM(AV56:AW56),2)</f>
        <v>0</v>
      </c>
      <c r="AU56" s="129">
        <f>'VRN, OST - Vedlejší rozpo...'!P85</f>
        <v>0</v>
      </c>
      <c r="AV56" s="128">
        <f>'VRN, OST - Vedlejší rozpo...'!J33</f>
        <v>0</v>
      </c>
      <c r="AW56" s="128">
        <f>'VRN, OST - Vedlejší rozpo...'!J34</f>
        <v>0</v>
      </c>
      <c r="AX56" s="128">
        <f>'VRN, OST - Vedlejší rozpo...'!J35</f>
        <v>0</v>
      </c>
      <c r="AY56" s="128">
        <f>'VRN, OST - Vedlejší rozpo...'!J36</f>
        <v>0</v>
      </c>
      <c r="AZ56" s="128">
        <f>'VRN, OST - Vedlejší rozpo...'!F33</f>
        <v>0</v>
      </c>
      <c r="BA56" s="128">
        <f>'VRN, OST - Vedlejší rozpo...'!F34</f>
        <v>0</v>
      </c>
      <c r="BB56" s="128">
        <f>'VRN, OST - Vedlejší rozpo...'!F35</f>
        <v>0</v>
      </c>
      <c r="BC56" s="128">
        <f>'VRN, OST - Vedlejší rozpo...'!F36</f>
        <v>0</v>
      </c>
      <c r="BD56" s="130">
        <f>'VRN, OST - Vedlejší rozpo...'!F37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mm0Q+hDoLzq0ISKs6rdpvWfqCAlCP8MlZoNez4r5YnBqk9ZLXcY/9WJkc2udjKv6cojXwPTTP5pvA40ECCS7CA==" hashValue="eJAsArzI7Xh+x+dEBrwwlbyYwIj2NQ/FwUkMXJFoNQmXn8JXFmqzgtm/UYqVd+dKwxovMMkffvIoSayBlgP0a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3 - Akumulační nádrž C'!C2" display="/"/>
    <hyperlink ref="A56" location="'VRN, OST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92</v>
      </c>
      <c r="BA2" s="131" t="s">
        <v>93</v>
      </c>
      <c r="BB2" s="131" t="s">
        <v>19</v>
      </c>
      <c r="BC2" s="131" t="s">
        <v>94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95</v>
      </c>
      <c r="BA3" s="131" t="s">
        <v>96</v>
      </c>
      <c r="BB3" s="131" t="s">
        <v>19</v>
      </c>
      <c r="BC3" s="131" t="s">
        <v>97</v>
      </c>
      <c r="BD3" s="131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  <c r="AZ4" s="131" t="s">
        <v>99</v>
      </c>
      <c r="BA4" s="131" t="s">
        <v>100</v>
      </c>
      <c r="BB4" s="131" t="s">
        <v>19</v>
      </c>
      <c r="BC4" s="131" t="s">
        <v>101</v>
      </c>
      <c r="BD4" s="131" t="s">
        <v>88</v>
      </c>
    </row>
    <row r="5" s="1" customFormat="1" ht="6.96" customHeight="1">
      <c r="B5" s="23"/>
      <c r="L5" s="23"/>
      <c r="AZ5" s="131" t="s">
        <v>102</v>
      </c>
      <c r="BA5" s="131" t="s">
        <v>103</v>
      </c>
      <c r="BB5" s="131" t="s">
        <v>19</v>
      </c>
      <c r="BC5" s="131" t="s">
        <v>104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105</v>
      </c>
      <c r="BA6" s="131" t="s">
        <v>106</v>
      </c>
      <c r="BB6" s="131" t="s">
        <v>19</v>
      </c>
      <c r="BC6" s="131" t="s">
        <v>107</v>
      </c>
      <c r="BD6" s="131" t="s">
        <v>88</v>
      </c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108</v>
      </c>
      <c r="BA7" s="131" t="s">
        <v>109</v>
      </c>
      <c r="BB7" s="131" t="s">
        <v>19</v>
      </c>
      <c r="BC7" s="131" t="s">
        <v>110</v>
      </c>
      <c r="BD7" s="131" t="s">
        <v>88</v>
      </c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ROUND(J90,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ROUND((SUM(BE90:BE298)),  2)</f>
        <v>0</v>
      </c>
      <c r="G33" s="41"/>
      <c r="H33" s="41"/>
      <c r="I33" s="152">
        <v>0.20999999999999999</v>
      </c>
      <c r="J33" s="151">
        <f>ROUND(((SUM(BE90:BE298))*I33),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ROUND((SUM(BF90:BF298)),  2)</f>
        <v>0</v>
      </c>
      <c r="G34" s="41"/>
      <c r="H34" s="41"/>
      <c r="I34" s="152">
        <v>0.12</v>
      </c>
      <c r="J34" s="151">
        <f>ROUND(((SUM(BF90:BF298))*I34),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ROUND((SUM(BG90:BG298)),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ROUND((SUM(BH90:BH298)),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ROUND((SUM(BI90:BI298)),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Akumulační nádrž C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117</v>
      </c>
      <c r="E60" s="172"/>
      <c r="F60" s="172"/>
      <c r="G60" s="172"/>
      <c r="H60" s="172"/>
      <c r="I60" s="172"/>
      <c r="J60" s="173">
        <f>J91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118</v>
      </c>
      <c r="E61" s="178"/>
      <c r="F61" s="178"/>
      <c r="G61" s="178"/>
      <c r="H61" s="178"/>
      <c r="I61" s="178"/>
      <c r="J61" s="179">
        <f>J92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119</v>
      </c>
      <c r="E62" s="178"/>
      <c r="F62" s="178"/>
      <c r="G62" s="178"/>
      <c r="H62" s="178"/>
      <c r="I62" s="178"/>
      <c r="J62" s="179">
        <f>J177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120</v>
      </c>
      <c r="E63" s="178"/>
      <c r="F63" s="178"/>
      <c r="G63" s="178"/>
      <c r="H63" s="178"/>
      <c r="I63" s="178"/>
      <c r="J63" s="179">
        <f>J191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J201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122</v>
      </c>
      <c r="E65" s="178"/>
      <c r="F65" s="178"/>
      <c r="G65" s="178"/>
      <c r="H65" s="178"/>
      <c r="I65" s="178"/>
      <c r="J65" s="179">
        <f>J209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123</v>
      </c>
      <c r="E66" s="178"/>
      <c r="F66" s="178"/>
      <c r="G66" s="178"/>
      <c r="H66" s="178"/>
      <c r="I66" s="178"/>
      <c r="J66" s="179">
        <f>J279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124</v>
      </c>
      <c r="E67" s="172"/>
      <c r="F67" s="172"/>
      <c r="G67" s="172"/>
      <c r="H67" s="172"/>
      <c r="I67" s="172"/>
      <c r="J67" s="173">
        <f>J282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125</v>
      </c>
      <c r="E68" s="178"/>
      <c r="F68" s="178"/>
      <c r="G68" s="178"/>
      <c r="H68" s="178"/>
      <c r="I68" s="178"/>
      <c r="J68" s="179">
        <f>J283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126</v>
      </c>
      <c r="E69" s="172"/>
      <c r="F69" s="172"/>
      <c r="G69" s="172"/>
      <c r="H69" s="172"/>
      <c r="I69" s="172"/>
      <c r="J69" s="173">
        <f>J289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127</v>
      </c>
      <c r="E70" s="178"/>
      <c r="F70" s="178"/>
      <c r="G70" s="178"/>
      <c r="H70" s="178"/>
      <c r="I70" s="178"/>
      <c r="J70" s="179">
        <f>J290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128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6.25" customHeight="1">
      <c r="A80" s="41"/>
      <c r="B80" s="42"/>
      <c r="C80" s="43"/>
      <c r="D80" s="43"/>
      <c r="E80" s="164" t="str">
        <f>E7</f>
        <v>Akumulační nádrže dešťové vody pro fotbalový a tenisový areál Žďár nad Sázavou</v>
      </c>
      <c r="F80" s="35"/>
      <c r="G80" s="35"/>
      <c r="H80" s="35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111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SO 03 - Akumulační nádrž C</v>
      </c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F12</f>
        <v>Žďár nad Sázavou</v>
      </c>
      <c r="G84" s="43"/>
      <c r="H84" s="43"/>
      <c r="I84" s="35" t="s">
        <v>23</v>
      </c>
      <c r="J84" s="75" t="str">
        <f>IF(J12="","",J12)</f>
        <v>29. 9. 2022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E15</f>
        <v>Město Žďár nad Sázavou</v>
      </c>
      <c r="G86" s="43"/>
      <c r="H86" s="43"/>
      <c r="I86" s="35" t="s">
        <v>33</v>
      </c>
      <c r="J86" s="39" t="str">
        <f>E21</f>
        <v>TZBplan, s.r.o.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31</v>
      </c>
      <c r="D87" s="43"/>
      <c r="E87" s="43"/>
      <c r="F87" s="30" t="str">
        <f>IF(E18="","",E18)</f>
        <v>Vyplň údaj</v>
      </c>
      <c r="G87" s="43"/>
      <c r="H87" s="43"/>
      <c r="I87" s="35" t="s">
        <v>38</v>
      </c>
      <c r="J87" s="39" t="str">
        <f>E24</f>
        <v>HADRABA, s.r.o</v>
      </c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1"/>
      <c r="B89" s="182"/>
      <c r="C89" s="183" t="s">
        <v>129</v>
      </c>
      <c r="D89" s="184" t="s">
        <v>63</v>
      </c>
      <c r="E89" s="184" t="s">
        <v>59</v>
      </c>
      <c r="F89" s="184" t="s">
        <v>60</v>
      </c>
      <c r="G89" s="184" t="s">
        <v>130</v>
      </c>
      <c r="H89" s="184" t="s">
        <v>131</v>
      </c>
      <c r="I89" s="184" t="s">
        <v>132</v>
      </c>
      <c r="J89" s="184" t="s">
        <v>115</v>
      </c>
      <c r="K89" s="185" t="s">
        <v>133</v>
      </c>
      <c r="L89" s="186"/>
      <c r="M89" s="95" t="s">
        <v>19</v>
      </c>
      <c r="N89" s="96" t="s">
        <v>48</v>
      </c>
      <c r="O89" s="96" t="s">
        <v>134</v>
      </c>
      <c r="P89" s="96" t="s">
        <v>135</v>
      </c>
      <c r="Q89" s="96" t="s">
        <v>136</v>
      </c>
      <c r="R89" s="96" t="s">
        <v>137</v>
      </c>
      <c r="S89" s="96" t="s">
        <v>138</v>
      </c>
      <c r="T89" s="97" t="s">
        <v>139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41"/>
      <c r="B90" s="42"/>
      <c r="C90" s="102" t="s">
        <v>140</v>
      </c>
      <c r="D90" s="43"/>
      <c r="E90" s="43"/>
      <c r="F90" s="43"/>
      <c r="G90" s="43"/>
      <c r="H90" s="43"/>
      <c r="I90" s="43"/>
      <c r="J90" s="187">
        <f>BK90</f>
        <v>0</v>
      </c>
      <c r="K90" s="43"/>
      <c r="L90" s="47"/>
      <c r="M90" s="98"/>
      <c r="N90" s="188"/>
      <c r="O90" s="99"/>
      <c r="P90" s="189">
        <f>P91+P282+P289</f>
        <v>0</v>
      </c>
      <c r="Q90" s="99"/>
      <c r="R90" s="189">
        <f>R91+R282+R289</f>
        <v>15.006109050555899</v>
      </c>
      <c r="S90" s="99"/>
      <c r="T90" s="190">
        <f>T91+T282+T289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77</v>
      </c>
      <c r="AU90" s="20" t="s">
        <v>116</v>
      </c>
      <c r="BK90" s="191">
        <f>BK91+BK282+BK289</f>
        <v>0</v>
      </c>
    </row>
    <row r="91" s="12" customFormat="1" ht="25.92" customHeight="1">
      <c r="A91" s="12"/>
      <c r="B91" s="192"/>
      <c r="C91" s="193"/>
      <c r="D91" s="194" t="s">
        <v>77</v>
      </c>
      <c r="E91" s="195" t="s">
        <v>141</v>
      </c>
      <c r="F91" s="195" t="s">
        <v>142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P92+P177+P191+P201+P209+P279</f>
        <v>0</v>
      </c>
      <c r="Q91" s="200"/>
      <c r="R91" s="201">
        <f>R92+R177+R191+R201+R209+R279</f>
        <v>14.868818317955901</v>
      </c>
      <c r="S91" s="200"/>
      <c r="T91" s="202">
        <f>T92+T177+T191+T201+T209+T279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86</v>
      </c>
      <c r="AT91" s="204" t="s">
        <v>77</v>
      </c>
      <c r="AU91" s="204" t="s">
        <v>78</v>
      </c>
      <c r="AY91" s="203" t="s">
        <v>143</v>
      </c>
      <c r="BK91" s="205">
        <f>BK92+BK177+BK191+BK201+BK209+BK279</f>
        <v>0</v>
      </c>
    </row>
    <row r="92" s="12" customFormat="1" ht="22.8" customHeight="1">
      <c r="A92" s="12"/>
      <c r="B92" s="192"/>
      <c r="C92" s="193"/>
      <c r="D92" s="194" t="s">
        <v>77</v>
      </c>
      <c r="E92" s="206" t="s">
        <v>86</v>
      </c>
      <c r="F92" s="206" t="s">
        <v>144</v>
      </c>
      <c r="G92" s="193"/>
      <c r="H92" s="193"/>
      <c r="I92" s="196"/>
      <c r="J92" s="207">
        <f>BK92</f>
        <v>0</v>
      </c>
      <c r="K92" s="193"/>
      <c r="L92" s="198"/>
      <c r="M92" s="199"/>
      <c r="N92" s="200"/>
      <c r="O92" s="200"/>
      <c r="P92" s="201">
        <f>SUM(P93:P176)</f>
        <v>0</v>
      </c>
      <c r="Q92" s="200"/>
      <c r="R92" s="201">
        <f>SUM(R93:R176)</f>
        <v>10.486428325760002</v>
      </c>
      <c r="S92" s="200"/>
      <c r="T92" s="202">
        <f>SUM(T93:T176)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86</v>
      </c>
      <c r="AT92" s="204" t="s">
        <v>77</v>
      </c>
      <c r="AU92" s="204" t="s">
        <v>86</v>
      </c>
      <c r="AY92" s="203" t="s">
        <v>143</v>
      </c>
      <c r="BK92" s="205">
        <f>SUM(BK93:BK176)</f>
        <v>0</v>
      </c>
    </row>
    <row r="93" s="2" customFormat="1" ht="44.25" customHeight="1">
      <c r="A93" s="41"/>
      <c r="B93" s="42"/>
      <c r="C93" s="208" t="s">
        <v>86</v>
      </c>
      <c r="D93" s="208" t="s">
        <v>145</v>
      </c>
      <c r="E93" s="209" t="s">
        <v>146</v>
      </c>
      <c r="F93" s="210" t="s">
        <v>147</v>
      </c>
      <c r="G93" s="211" t="s">
        <v>148</v>
      </c>
      <c r="H93" s="212">
        <v>679.05799999999999</v>
      </c>
      <c r="I93" s="213"/>
      <c r="J93" s="214">
        <f>ROUND(I93*H93,2)</f>
        <v>0</v>
      </c>
      <c r="K93" s="210" t="s">
        <v>149</v>
      </c>
      <c r="L93" s="47"/>
      <c r="M93" s="215" t="s">
        <v>19</v>
      </c>
      <c r="N93" s="216" t="s">
        <v>49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150</v>
      </c>
      <c r="AT93" s="219" t="s">
        <v>145</v>
      </c>
      <c r="AU93" s="219" t="s">
        <v>88</v>
      </c>
      <c r="AY93" s="20" t="s">
        <v>143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150</v>
      </c>
      <c r="BM93" s="219" t="s">
        <v>151</v>
      </c>
    </row>
    <row r="94" s="2" customFormat="1">
      <c r="A94" s="41"/>
      <c r="B94" s="42"/>
      <c r="C94" s="43"/>
      <c r="D94" s="221" t="s">
        <v>152</v>
      </c>
      <c r="E94" s="43"/>
      <c r="F94" s="222" t="s">
        <v>153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152</v>
      </c>
      <c r="AU94" s="20" t="s">
        <v>88</v>
      </c>
    </row>
    <row r="95" s="13" customFormat="1">
      <c r="A95" s="13"/>
      <c r="B95" s="226"/>
      <c r="C95" s="227"/>
      <c r="D95" s="228" t="s">
        <v>154</v>
      </c>
      <c r="E95" s="229" t="s">
        <v>19</v>
      </c>
      <c r="F95" s="230" t="s">
        <v>155</v>
      </c>
      <c r="G95" s="227"/>
      <c r="H95" s="231">
        <v>660.85799999999995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154</v>
      </c>
      <c r="AU95" s="237" t="s">
        <v>88</v>
      </c>
      <c r="AV95" s="13" t="s">
        <v>88</v>
      </c>
      <c r="AW95" s="13" t="s">
        <v>37</v>
      </c>
      <c r="AX95" s="13" t="s">
        <v>78</v>
      </c>
      <c r="AY95" s="237" t="s">
        <v>143</v>
      </c>
    </row>
    <row r="96" s="13" customFormat="1">
      <c r="A96" s="13"/>
      <c r="B96" s="226"/>
      <c r="C96" s="227"/>
      <c r="D96" s="228" t="s">
        <v>154</v>
      </c>
      <c r="E96" s="229" t="s">
        <v>19</v>
      </c>
      <c r="F96" s="230" t="s">
        <v>156</v>
      </c>
      <c r="G96" s="227"/>
      <c r="H96" s="231">
        <v>18.199999999999999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154</v>
      </c>
      <c r="AU96" s="237" t="s">
        <v>88</v>
      </c>
      <c r="AV96" s="13" t="s">
        <v>88</v>
      </c>
      <c r="AW96" s="13" t="s">
        <v>37</v>
      </c>
      <c r="AX96" s="13" t="s">
        <v>78</v>
      </c>
      <c r="AY96" s="237" t="s">
        <v>143</v>
      </c>
    </row>
    <row r="97" s="14" customFormat="1">
      <c r="A97" s="14"/>
      <c r="B97" s="238"/>
      <c r="C97" s="239"/>
      <c r="D97" s="228" t="s">
        <v>154</v>
      </c>
      <c r="E97" s="240" t="s">
        <v>108</v>
      </c>
      <c r="F97" s="241" t="s">
        <v>157</v>
      </c>
      <c r="G97" s="239"/>
      <c r="H97" s="242">
        <v>679.05799999999999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154</v>
      </c>
      <c r="AU97" s="248" t="s">
        <v>88</v>
      </c>
      <c r="AV97" s="14" t="s">
        <v>150</v>
      </c>
      <c r="AW97" s="14" t="s">
        <v>37</v>
      </c>
      <c r="AX97" s="14" t="s">
        <v>86</v>
      </c>
      <c r="AY97" s="248" t="s">
        <v>143</v>
      </c>
    </row>
    <row r="98" s="2" customFormat="1" ht="55.5" customHeight="1">
      <c r="A98" s="41"/>
      <c r="B98" s="42"/>
      <c r="C98" s="208" t="s">
        <v>88</v>
      </c>
      <c r="D98" s="208" t="s">
        <v>145</v>
      </c>
      <c r="E98" s="209" t="s">
        <v>158</v>
      </c>
      <c r="F98" s="210" t="s">
        <v>159</v>
      </c>
      <c r="G98" s="211" t="s">
        <v>148</v>
      </c>
      <c r="H98" s="212">
        <v>286.06599999999997</v>
      </c>
      <c r="I98" s="213"/>
      <c r="J98" s="214">
        <f>ROUND(I98*H98,2)</f>
        <v>0</v>
      </c>
      <c r="K98" s="210" t="s">
        <v>149</v>
      </c>
      <c r="L98" s="47"/>
      <c r="M98" s="215" t="s">
        <v>19</v>
      </c>
      <c r="N98" s="216" t="s">
        <v>49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150</v>
      </c>
      <c r="AT98" s="219" t="s">
        <v>145</v>
      </c>
      <c r="AU98" s="219" t="s">
        <v>88</v>
      </c>
      <c r="AY98" s="20" t="s">
        <v>143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86</v>
      </c>
      <c r="BK98" s="220">
        <f>ROUND(I98*H98,2)</f>
        <v>0</v>
      </c>
      <c r="BL98" s="20" t="s">
        <v>150</v>
      </c>
      <c r="BM98" s="219" t="s">
        <v>160</v>
      </c>
    </row>
    <row r="99" s="2" customFormat="1">
      <c r="A99" s="41"/>
      <c r="B99" s="42"/>
      <c r="C99" s="43"/>
      <c r="D99" s="221" t="s">
        <v>152</v>
      </c>
      <c r="E99" s="43"/>
      <c r="F99" s="222" t="s">
        <v>161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152</v>
      </c>
      <c r="AU99" s="20" t="s">
        <v>88</v>
      </c>
    </row>
    <row r="100" s="13" customFormat="1">
      <c r="A100" s="13"/>
      <c r="B100" s="226"/>
      <c r="C100" s="227"/>
      <c r="D100" s="228" t="s">
        <v>154</v>
      </c>
      <c r="E100" s="229" t="s">
        <v>19</v>
      </c>
      <c r="F100" s="230" t="s">
        <v>162</v>
      </c>
      <c r="G100" s="227"/>
      <c r="H100" s="231">
        <v>162.80000000000001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154</v>
      </c>
      <c r="AU100" s="237" t="s">
        <v>88</v>
      </c>
      <c r="AV100" s="13" t="s">
        <v>88</v>
      </c>
      <c r="AW100" s="13" t="s">
        <v>37</v>
      </c>
      <c r="AX100" s="13" t="s">
        <v>78</v>
      </c>
      <c r="AY100" s="237" t="s">
        <v>143</v>
      </c>
    </row>
    <row r="101" s="13" customFormat="1">
      <c r="A101" s="13"/>
      <c r="B101" s="226"/>
      <c r="C101" s="227"/>
      <c r="D101" s="228" t="s">
        <v>154</v>
      </c>
      <c r="E101" s="229" t="s">
        <v>19</v>
      </c>
      <c r="F101" s="230" t="s">
        <v>163</v>
      </c>
      <c r="G101" s="227"/>
      <c r="H101" s="231">
        <v>20.899999999999999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154</v>
      </c>
      <c r="AU101" s="237" t="s">
        <v>88</v>
      </c>
      <c r="AV101" s="13" t="s">
        <v>88</v>
      </c>
      <c r="AW101" s="13" t="s">
        <v>37</v>
      </c>
      <c r="AX101" s="13" t="s">
        <v>78</v>
      </c>
      <c r="AY101" s="237" t="s">
        <v>143</v>
      </c>
    </row>
    <row r="102" s="13" customFormat="1">
      <c r="A102" s="13"/>
      <c r="B102" s="226"/>
      <c r="C102" s="227"/>
      <c r="D102" s="228" t="s">
        <v>154</v>
      </c>
      <c r="E102" s="229" t="s">
        <v>19</v>
      </c>
      <c r="F102" s="230" t="s">
        <v>164</v>
      </c>
      <c r="G102" s="227"/>
      <c r="H102" s="231">
        <v>20.899999999999999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154</v>
      </c>
      <c r="AU102" s="237" t="s">
        <v>88</v>
      </c>
      <c r="AV102" s="13" t="s">
        <v>88</v>
      </c>
      <c r="AW102" s="13" t="s">
        <v>37</v>
      </c>
      <c r="AX102" s="13" t="s">
        <v>78</v>
      </c>
      <c r="AY102" s="237" t="s">
        <v>143</v>
      </c>
    </row>
    <row r="103" s="13" customFormat="1">
      <c r="A103" s="13"/>
      <c r="B103" s="226"/>
      <c r="C103" s="227"/>
      <c r="D103" s="228" t="s">
        <v>154</v>
      </c>
      <c r="E103" s="229" t="s">
        <v>19</v>
      </c>
      <c r="F103" s="230" t="s">
        <v>165</v>
      </c>
      <c r="G103" s="227"/>
      <c r="H103" s="231">
        <v>18.699999999999999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154</v>
      </c>
      <c r="AU103" s="237" t="s">
        <v>88</v>
      </c>
      <c r="AV103" s="13" t="s">
        <v>88</v>
      </c>
      <c r="AW103" s="13" t="s">
        <v>37</v>
      </c>
      <c r="AX103" s="13" t="s">
        <v>78</v>
      </c>
      <c r="AY103" s="237" t="s">
        <v>143</v>
      </c>
    </row>
    <row r="104" s="13" customFormat="1">
      <c r="A104" s="13"/>
      <c r="B104" s="226"/>
      <c r="C104" s="227"/>
      <c r="D104" s="228" t="s">
        <v>154</v>
      </c>
      <c r="E104" s="229" t="s">
        <v>19</v>
      </c>
      <c r="F104" s="230" t="s">
        <v>166</v>
      </c>
      <c r="G104" s="227"/>
      <c r="H104" s="231">
        <v>39.951999999999998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154</v>
      </c>
      <c r="AU104" s="237" t="s">
        <v>88</v>
      </c>
      <c r="AV104" s="13" t="s">
        <v>88</v>
      </c>
      <c r="AW104" s="13" t="s">
        <v>37</v>
      </c>
      <c r="AX104" s="13" t="s">
        <v>78</v>
      </c>
      <c r="AY104" s="237" t="s">
        <v>143</v>
      </c>
    </row>
    <row r="105" s="13" customFormat="1">
      <c r="A105" s="13"/>
      <c r="B105" s="226"/>
      <c r="C105" s="227"/>
      <c r="D105" s="228" t="s">
        <v>154</v>
      </c>
      <c r="E105" s="229" t="s">
        <v>19</v>
      </c>
      <c r="F105" s="230" t="s">
        <v>167</v>
      </c>
      <c r="G105" s="227"/>
      <c r="H105" s="231">
        <v>22.814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154</v>
      </c>
      <c r="AU105" s="237" t="s">
        <v>88</v>
      </c>
      <c r="AV105" s="13" t="s">
        <v>88</v>
      </c>
      <c r="AW105" s="13" t="s">
        <v>37</v>
      </c>
      <c r="AX105" s="13" t="s">
        <v>78</v>
      </c>
      <c r="AY105" s="237" t="s">
        <v>143</v>
      </c>
    </row>
    <row r="106" s="14" customFormat="1">
      <c r="A106" s="14"/>
      <c r="B106" s="238"/>
      <c r="C106" s="239"/>
      <c r="D106" s="228" t="s">
        <v>154</v>
      </c>
      <c r="E106" s="240" t="s">
        <v>105</v>
      </c>
      <c r="F106" s="241" t="s">
        <v>157</v>
      </c>
      <c r="G106" s="239"/>
      <c r="H106" s="242">
        <v>286.06599999999997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154</v>
      </c>
      <c r="AU106" s="248" t="s">
        <v>88</v>
      </c>
      <c r="AV106" s="14" t="s">
        <v>150</v>
      </c>
      <c r="AW106" s="14" t="s">
        <v>37</v>
      </c>
      <c r="AX106" s="14" t="s">
        <v>86</v>
      </c>
      <c r="AY106" s="248" t="s">
        <v>143</v>
      </c>
    </row>
    <row r="107" s="2" customFormat="1" ht="37.8" customHeight="1">
      <c r="A107" s="41"/>
      <c r="B107" s="42"/>
      <c r="C107" s="208" t="s">
        <v>168</v>
      </c>
      <c r="D107" s="208" t="s">
        <v>145</v>
      </c>
      <c r="E107" s="209" t="s">
        <v>169</v>
      </c>
      <c r="F107" s="210" t="s">
        <v>170</v>
      </c>
      <c r="G107" s="211" t="s">
        <v>171</v>
      </c>
      <c r="H107" s="212">
        <v>520.12</v>
      </c>
      <c r="I107" s="213"/>
      <c r="J107" s="214">
        <f>ROUND(I107*H107,2)</f>
        <v>0</v>
      </c>
      <c r="K107" s="210" t="s">
        <v>149</v>
      </c>
      <c r="L107" s="47"/>
      <c r="M107" s="215" t="s">
        <v>19</v>
      </c>
      <c r="N107" s="216" t="s">
        <v>49</v>
      </c>
      <c r="O107" s="87"/>
      <c r="P107" s="217">
        <f>O107*H107</f>
        <v>0</v>
      </c>
      <c r="Q107" s="217">
        <v>0.00083850999999999999</v>
      </c>
      <c r="R107" s="217">
        <f>Q107*H107</f>
        <v>0.43612582119999999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150</v>
      </c>
      <c r="AT107" s="219" t="s">
        <v>145</v>
      </c>
      <c r="AU107" s="219" t="s">
        <v>88</v>
      </c>
      <c r="AY107" s="20" t="s">
        <v>143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150</v>
      </c>
      <c r="BM107" s="219" t="s">
        <v>172</v>
      </c>
    </row>
    <row r="108" s="2" customFormat="1">
      <c r="A108" s="41"/>
      <c r="B108" s="42"/>
      <c r="C108" s="43"/>
      <c r="D108" s="221" t="s">
        <v>152</v>
      </c>
      <c r="E108" s="43"/>
      <c r="F108" s="222" t="s">
        <v>173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152</v>
      </c>
      <c r="AU108" s="20" t="s">
        <v>88</v>
      </c>
    </row>
    <row r="109" s="13" customFormat="1">
      <c r="A109" s="13"/>
      <c r="B109" s="226"/>
      <c r="C109" s="227"/>
      <c r="D109" s="228" t="s">
        <v>154</v>
      </c>
      <c r="E109" s="229" t="s">
        <v>19</v>
      </c>
      <c r="F109" s="230" t="s">
        <v>174</v>
      </c>
      <c r="G109" s="227"/>
      <c r="H109" s="231">
        <v>296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154</v>
      </c>
      <c r="AU109" s="237" t="s">
        <v>88</v>
      </c>
      <c r="AV109" s="13" t="s">
        <v>88</v>
      </c>
      <c r="AW109" s="13" t="s">
        <v>37</v>
      </c>
      <c r="AX109" s="13" t="s">
        <v>78</v>
      </c>
      <c r="AY109" s="237" t="s">
        <v>143</v>
      </c>
    </row>
    <row r="110" s="13" customFormat="1">
      <c r="A110" s="13"/>
      <c r="B110" s="226"/>
      <c r="C110" s="227"/>
      <c r="D110" s="228" t="s">
        <v>154</v>
      </c>
      <c r="E110" s="229" t="s">
        <v>19</v>
      </c>
      <c r="F110" s="230" t="s">
        <v>175</v>
      </c>
      <c r="G110" s="227"/>
      <c r="H110" s="231">
        <v>38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154</v>
      </c>
      <c r="AU110" s="237" t="s">
        <v>88</v>
      </c>
      <c r="AV110" s="13" t="s">
        <v>88</v>
      </c>
      <c r="AW110" s="13" t="s">
        <v>37</v>
      </c>
      <c r="AX110" s="13" t="s">
        <v>78</v>
      </c>
      <c r="AY110" s="237" t="s">
        <v>143</v>
      </c>
    </row>
    <row r="111" s="13" customFormat="1">
      <c r="A111" s="13"/>
      <c r="B111" s="226"/>
      <c r="C111" s="227"/>
      <c r="D111" s="228" t="s">
        <v>154</v>
      </c>
      <c r="E111" s="229" t="s">
        <v>19</v>
      </c>
      <c r="F111" s="230" t="s">
        <v>176</v>
      </c>
      <c r="G111" s="227"/>
      <c r="H111" s="231">
        <v>38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154</v>
      </c>
      <c r="AU111" s="237" t="s">
        <v>88</v>
      </c>
      <c r="AV111" s="13" t="s">
        <v>88</v>
      </c>
      <c r="AW111" s="13" t="s">
        <v>37</v>
      </c>
      <c r="AX111" s="13" t="s">
        <v>78</v>
      </c>
      <c r="AY111" s="237" t="s">
        <v>143</v>
      </c>
    </row>
    <row r="112" s="13" customFormat="1">
      <c r="A112" s="13"/>
      <c r="B112" s="226"/>
      <c r="C112" s="227"/>
      <c r="D112" s="228" t="s">
        <v>154</v>
      </c>
      <c r="E112" s="229" t="s">
        <v>19</v>
      </c>
      <c r="F112" s="230" t="s">
        <v>177</v>
      </c>
      <c r="G112" s="227"/>
      <c r="H112" s="231">
        <v>34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154</v>
      </c>
      <c r="AU112" s="237" t="s">
        <v>88</v>
      </c>
      <c r="AV112" s="13" t="s">
        <v>88</v>
      </c>
      <c r="AW112" s="13" t="s">
        <v>37</v>
      </c>
      <c r="AX112" s="13" t="s">
        <v>78</v>
      </c>
      <c r="AY112" s="237" t="s">
        <v>143</v>
      </c>
    </row>
    <row r="113" s="13" customFormat="1">
      <c r="A113" s="13"/>
      <c r="B113" s="226"/>
      <c r="C113" s="227"/>
      <c r="D113" s="228" t="s">
        <v>154</v>
      </c>
      <c r="E113" s="229" t="s">
        <v>19</v>
      </c>
      <c r="F113" s="230" t="s">
        <v>178</v>
      </c>
      <c r="G113" s="227"/>
      <c r="H113" s="231">
        <v>72.640000000000001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154</v>
      </c>
      <c r="AU113" s="237" t="s">
        <v>88</v>
      </c>
      <c r="AV113" s="13" t="s">
        <v>88</v>
      </c>
      <c r="AW113" s="13" t="s">
        <v>37</v>
      </c>
      <c r="AX113" s="13" t="s">
        <v>78</v>
      </c>
      <c r="AY113" s="237" t="s">
        <v>143</v>
      </c>
    </row>
    <row r="114" s="13" customFormat="1">
      <c r="A114" s="13"/>
      <c r="B114" s="226"/>
      <c r="C114" s="227"/>
      <c r="D114" s="228" t="s">
        <v>154</v>
      </c>
      <c r="E114" s="229" t="s">
        <v>19</v>
      </c>
      <c r="F114" s="230" t="s">
        <v>179</v>
      </c>
      <c r="G114" s="227"/>
      <c r="H114" s="231">
        <v>41.479999999999997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154</v>
      </c>
      <c r="AU114" s="237" t="s">
        <v>88</v>
      </c>
      <c r="AV114" s="13" t="s">
        <v>88</v>
      </c>
      <c r="AW114" s="13" t="s">
        <v>37</v>
      </c>
      <c r="AX114" s="13" t="s">
        <v>78</v>
      </c>
      <c r="AY114" s="237" t="s">
        <v>143</v>
      </c>
    </row>
    <row r="115" s="15" customFormat="1">
      <c r="A115" s="15"/>
      <c r="B115" s="249"/>
      <c r="C115" s="250"/>
      <c r="D115" s="228" t="s">
        <v>154</v>
      </c>
      <c r="E115" s="251" t="s">
        <v>180</v>
      </c>
      <c r="F115" s="252" t="s">
        <v>181</v>
      </c>
      <c r="G115" s="250"/>
      <c r="H115" s="253">
        <v>520.12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9" t="s">
        <v>154</v>
      </c>
      <c r="AU115" s="259" t="s">
        <v>88</v>
      </c>
      <c r="AV115" s="15" t="s">
        <v>168</v>
      </c>
      <c r="AW115" s="15" t="s">
        <v>37</v>
      </c>
      <c r="AX115" s="15" t="s">
        <v>86</v>
      </c>
      <c r="AY115" s="259" t="s">
        <v>143</v>
      </c>
    </row>
    <row r="116" s="2" customFormat="1" ht="44.25" customHeight="1">
      <c r="A116" s="41"/>
      <c r="B116" s="42"/>
      <c r="C116" s="208" t="s">
        <v>150</v>
      </c>
      <c r="D116" s="208" t="s">
        <v>145</v>
      </c>
      <c r="E116" s="209" t="s">
        <v>182</v>
      </c>
      <c r="F116" s="210" t="s">
        <v>183</v>
      </c>
      <c r="G116" s="211" t="s">
        <v>171</v>
      </c>
      <c r="H116" s="212">
        <v>520.12</v>
      </c>
      <c r="I116" s="213"/>
      <c r="J116" s="214">
        <f>ROUND(I116*H116,2)</f>
        <v>0</v>
      </c>
      <c r="K116" s="210" t="s">
        <v>149</v>
      </c>
      <c r="L116" s="47"/>
      <c r="M116" s="215" t="s">
        <v>19</v>
      </c>
      <c r="N116" s="216" t="s">
        <v>49</v>
      </c>
      <c r="O116" s="87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150</v>
      </c>
      <c r="AT116" s="219" t="s">
        <v>145</v>
      </c>
      <c r="AU116" s="219" t="s">
        <v>88</v>
      </c>
      <c r="AY116" s="20" t="s">
        <v>143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150</v>
      </c>
      <c r="BM116" s="219" t="s">
        <v>184</v>
      </c>
    </row>
    <row r="117" s="2" customFormat="1">
      <c r="A117" s="41"/>
      <c r="B117" s="42"/>
      <c r="C117" s="43"/>
      <c r="D117" s="221" t="s">
        <v>152</v>
      </c>
      <c r="E117" s="43"/>
      <c r="F117" s="222" t="s">
        <v>185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152</v>
      </c>
      <c r="AU117" s="20" t="s">
        <v>88</v>
      </c>
    </row>
    <row r="118" s="2" customFormat="1" ht="24.15" customHeight="1">
      <c r="A118" s="41"/>
      <c r="B118" s="42"/>
      <c r="C118" s="208" t="s">
        <v>186</v>
      </c>
      <c r="D118" s="208" t="s">
        <v>145</v>
      </c>
      <c r="E118" s="209" t="s">
        <v>187</v>
      </c>
      <c r="F118" s="210" t="s">
        <v>188</v>
      </c>
      <c r="G118" s="211" t="s">
        <v>171</v>
      </c>
      <c r="H118" s="212">
        <v>123.90000000000001</v>
      </c>
      <c r="I118" s="213"/>
      <c r="J118" s="214">
        <f>ROUND(I118*H118,2)</f>
        <v>0</v>
      </c>
      <c r="K118" s="210" t="s">
        <v>149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0.00070100000000000002</v>
      </c>
      <c r="R118" s="217">
        <f>Q118*H118</f>
        <v>0.086853900000000012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150</v>
      </c>
      <c r="AT118" s="219" t="s">
        <v>145</v>
      </c>
      <c r="AU118" s="219" t="s">
        <v>88</v>
      </c>
      <c r="AY118" s="20" t="s">
        <v>143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150</v>
      </c>
      <c r="BM118" s="219" t="s">
        <v>189</v>
      </c>
    </row>
    <row r="119" s="2" customFormat="1">
      <c r="A119" s="41"/>
      <c r="B119" s="42"/>
      <c r="C119" s="43"/>
      <c r="D119" s="221" t="s">
        <v>152</v>
      </c>
      <c r="E119" s="43"/>
      <c r="F119" s="222" t="s">
        <v>190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88</v>
      </c>
    </row>
    <row r="120" s="13" customFormat="1">
      <c r="A120" s="13"/>
      <c r="B120" s="226"/>
      <c r="C120" s="227"/>
      <c r="D120" s="228" t="s">
        <v>154</v>
      </c>
      <c r="E120" s="229" t="s">
        <v>19</v>
      </c>
      <c r="F120" s="230" t="s">
        <v>191</v>
      </c>
      <c r="G120" s="227"/>
      <c r="H120" s="231">
        <v>123.90000000000001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154</v>
      </c>
      <c r="AU120" s="237" t="s">
        <v>88</v>
      </c>
      <c r="AV120" s="13" t="s">
        <v>88</v>
      </c>
      <c r="AW120" s="13" t="s">
        <v>37</v>
      </c>
      <c r="AX120" s="13" t="s">
        <v>86</v>
      </c>
      <c r="AY120" s="237" t="s">
        <v>143</v>
      </c>
    </row>
    <row r="121" s="2" customFormat="1" ht="44.25" customHeight="1">
      <c r="A121" s="41"/>
      <c r="B121" s="42"/>
      <c r="C121" s="208" t="s">
        <v>192</v>
      </c>
      <c r="D121" s="208" t="s">
        <v>145</v>
      </c>
      <c r="E121" s="209" t="s">
        <v>193</v>
      </c>
      <c r="F121" s="210" t="s">
        <v>194</v>
      </c>
      <c r="G121" s="211" t="s">
        <v>171</v>
      </c>
      <c r="H121" s="212">
        <v>123.90000000000001</v>
      </c>
      <c r="I121" s="213"/>
      <c r="J121" s="214">
        <f>ROUND(I121*H121,2)</f>
        <v>0</v>
      </c>
      <c r="K121" s="210" t="s">
        <v>149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150</v>
      </c>
      <c r="AT121" s="219" t="s">
        <v>145</v>
      </c>
      <c r="AU121" s="219" t="s">
        <v>88</v>
      </c>
      <c r="AY121" s="20" t="s">
        <v>143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150</v>
      </c>
      <c r="BM121" s="219" t="s">
        <v>195</v>
      </c>
    </row>
    <row r="122" s="2" customFormat="1">
      <c r="A122" s="41"/>
      <c r="B122" s="42"/>
      <c r="C122" s="43"/>
      <c r="D122" s="221" t="s">
        <v>152</v>
      </c>
      <c r="E122" s="43"/>
      <c r="F122" s="222" t="s">
        <v>196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152</v>
      </c>
      <c r="AU122" s="20" t="s">
        <v>88</v>
      </c>
    </row>
    <row r="123" s="2" customFormat="1" ht="33" customHeight="1">
      <c r="A123" s="41"/>
      <c r="B123" s="42"/>
      <c r="C123" s="208" t="s">
        <v>197</v>
      </c>
      <c r="D123" s="208" t="s">
        <v>145</v>
      </c>
      <c r="E123" s="209" t="s">
        <v>198</v>
      </c>
      <c r="F123" s="210" t="s">
        <v>199</v>
      </c>
      <c r="G123" s="211" t="s">
        <v>148</v>
      </c>
      <c r="H123" s="212">
        <v>679.05799999999999</v>
      </c>
      <c r="I123" s="213"/>
      <c r="J123" s="214">
        <f>ROUND(I123*H123,2)</f>
        <v>0</v>
      </c>
      <c r="K123" s="210" t="s">
        <v>149</v>
      </c>
      <c r="L123" s="47"/>
      <c r="M123" s="215" t="s">
        <v>19</v>
      </c>
      <c r="N123" s="216" t="s">
        <v>49</v>
      </c>
      <c r="O123" s="87"/>
      <c r="P123" s="217">
        <f>O123*H123</f>
        <v>0</v>
      </c>
      <c r="Q123" s="217">
        <v>0.00045731999999999999</v>
      </c>
      <c r="R123" s="217">
        <f>Q123*H123</f>
        <v>0.31054680456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150</v>
      </c>
      <c r="AT123" s="219" t="s">
        <v>145</v>
      </c>
      <c r="AU123" s="219" t="s">
        <v>88</v>
      </c>
      <c r="AY123" s="20" t="s">
        <v>143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86</v>
      </c>
      <c r="BK123" s="220">
        <f>ROUND(I123*H123,2)</f>
        <v>0</v>
      </c>
      <c r="BL123" s="20" t="s">
        <v>150</v>
      </c>
      <c r="BM123" s="219" t="s">
        <v>200</v>
      </c>
    </row>
    <row r="124" s="2" customFormat="1">
      <c r="A124" s="41"/>
      <c r="B124" s="42"/>
      <c r="C124" s="43"/>
      <c r="D124" s="221" t="s">
        <v>152</v>
      </c>
      <c r="E124" s="43"/>
      <c r="F124" s="222" t="s">
        <v>201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152</v>
      </c>
      <c r="AU124" s="20" t="s">
        <v>88</v>
      </c>
    </row>
    <row r="125" s="13" customFormat="1">
      <c r="A125" s="13"/>
      <c r="B125" s="226"/>
      <c r="C125" s="227"/>
      <c r="D125" s="228" t="s">
        <v>154</v>
      </c>
      <c r="E125" s="229" t="s">
        <v>19</v>
      </c>
      <c r="F125" s="230" t="s">
        <v>108</v>
      </c>
      <c r="G125" s="227"/>
      <c r="H125" s="231">
        <v>679.05799999999999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154</v>
      </c>
      <c r="AU125" s="237" t="s">
        <v>88</v>
      </c>
      <c r="AV125" s="13" t="s">
        <v>88</v>
      </c>
      <c r="AW125" s="13" t="s">
        <v>37</v>
      </c>
      <c r="AX125" s="13" t="s">
        <v>86</v>
      </c>
      <c r="AY125" s="237" t="s">
        <v>143</v>
      </c>
    </row>
    <row r="126" s="2" customFormat="1" ht="37.8" customHeight="1">
      <c r="A126" s="41"/>
      <c r="B126" s="42"/>
      <c r="C126" s="208" t="s">
        <v>202</v>
      </c>
      <c r="D126" s="208" t="s">
        <v>145</v>
      </c>
      <c r="E126" s="209" t="s">
        <v>203</v>
      </c>
      <c r="F126" s="210" t="s">
        <v>204</v>
      </c>
      <c r="G126" s="211" t="s">
        <v>148</v>
      </c>
      <c r="H126" s="212">
        <v>679.05799999999999</v>
      </c>
      <c r="I126" s="213"/>
      <c r="J126" s="214">
        <f>ROUND(I126*H126,2)</f>
        <v>0</v>
      </c>
      <c r="K126" s="210" t="s">
        <v>149</v>
      </c>
      <c r="L126" s="47"/>
      <c r="M126" s="215" t="s">
        <v>19</v>
      </c>
      <c r="N126" s="216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150</v>
      </c>
      <c r="AT126" s="219" t="s">
        <v>145</v>
      </c>
      <c r="AU126" s="219" t="s">
        <v>88</v>
      </c>
      <c r="AY126" s="20" t="s">
        <v>143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150</v>
      </c>
      <c r="BM126" s="219" t="s">
        <v>205</v>
      </c>
    </row>
    <row r="127" s="2" customFormat="1">
      <c r="A127" s="41"/>
      <c r="B127" s="42"/>
      <c r="C127" s="43"/>
      <c r="D127" s="221" t="s">
        <v>152</v>
      </c>
      <c r="E127" s="43"/>
      <c r="F127" s="222" t="s">
        <v>206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88</v>
      </c>
    </row>
    <row r="128" s="2" customFormat="1" ht="24.15" customHeight="1">
      <c r="A128" s="41"/>
      <c r="B128" s="42"/>
      <c r="C128" s="208" t="s">
        <v>207</v>
      </c>
      <c r="D128" s="208" t="s">
        <v>145</v>
      </c>
      <c r="E128" s="209" t="s">
        <v>208</v>
      </c>
      <c r="F128" s="210" t="s">
        <v>209</v>
      </c>
      <c r="G128" s="211" t="s">
        <v>210</v>
      </c>
      <c r="H128" s="212">
        <v>50</v>
      </c>
      <c r="I128" s="213"/>
      <c r="J128" s="214">
        <f>ROUND(I128*H128,2)</f>
        <v>0</v>
      </c>
      <c r="K128" s="210" t="s">
        <v>149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0.15478303600000001</v>
      </c>
      <c r="R128" s="217">
        <f>Q128*H128</f>
        <v>7.739151800000001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150</v>
      </c>
      <c r="AT128" s="219" t="s">
        <v>145</v>
      </c>
      <c r="AU128" s="219" t="s">
        <v>88</v>
      </c>
      <c r="AY128" s="20" t="s">
        <v>143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150</v>
      </c>
      <c r="BM128" s="219" t="s">
        <v>211</v>
      </c>
    </row>
    <row r="129" s="2" customFormat="1">
      <c r="A129" s="41"/>
      <c r="B129" s="42"/>
      <c r="C129" s="43"/>
      <c r="D129" s="221" t="s">
        <v>152</v>
      </c>
      <c r="E129" s="43"/>
      <c r="F129" s="222" t="s">
        <v>212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152</v>
      </c>
      <c r="AU129" s="20" t="s">
        <v>88</v>
      </c>
    </row>
    <row r="130" s="13" customFormat="1">
      <c r="A130" s="13"/>
      <c r="B130" s="226"/>
      <c r="C130" s="227"/>
      <c r="D130" s="228" t="s">
        <v>154</v>
      </c>
      <c r="E130" s="229" t="s">
        <v>19</v>
      </c>
      <c r="F130" s="230" t="s">
        <v>213</v>
      </c>
      <c r="G130" s="227"/>
      <c r="H130" s="231">
        <v>50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154</v>
      </c>
      <c r="AU130" s="237" t="s">
        <v>88</v>
      </c>
      <c r="AV130" s="13" t="s">
        <v>88</v>
      </c>
      <c r="AW130" s="13" t="s">
        <v>37</v>
      </c>
      <c r="AX130" s="13" t="s">
        <v>86</v>
      </c>
      <c r="AY130" s="237" t="s">
        <v>143</v>
      </c>
    </row>
    <row r="131" s="2" customFormat="1" ht="24.15" customHeight="1">
      <c r="A131" s="41"/>
      <c r="B131" s="42"/>
      <c r="C131" s="260" t="s">
        <v>214</v>
      </c>
      <c r="D131" s="260" t="s">
        <v>215</v>
      </c>
      <c r="E131" s="261" t="s">
        <v>216</v>
      </c>
      <c r="F131" s="262" t="s">
        <v>217</v>
      </c>
      <c r="G131" s="263" t="s">
        <v>218</v>
      </c>
      <c r="H131" s="264">
        <v>1.895</v>
      </c>
      <c r="I131" s="265"/>
      <c r="J131" s="266">
        <f>ROUND(I131*H131,2)</f>
        <v>0</v>
      </c>
      <c r="K131" s="262" t="s">
        <v>149</v>
      </c>
      <c r="L131" s="267"/>
      <c r="M131" s="268" t="s">
        <v>19</v>
      </c>
      <c r="N131" s="269" t="s">
        <v>49</v>
      </c>
      <c r="O131" s="87"/>
      <c r="P131" s="217">
        <f>O131*H131</f>
        <v>0</v>
      </c>
      <c r="Q131" s="217">
        <v>1</v>
      </c>
      <c r="R131" s="217">
        <f>Q131*H131</f>
        <v>1.895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202</v>
      </c>
      <c r="AT131" s="219" t="s">
        <v>215</v>
      </c>
      <c r="AU131" s="219" t="s">
        <v>88</v>
      </c>
      <c r="AY131" s="20" t="s">
        <v>143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150</v>
      </c>
      <c r="BM131" s="219" t="s">
        <v>219</v>
      </c>
    </row>
    <row r="132" s="13" customFormat="1">
      <c r="A132" s="13"/>
      <c r="B132" s="226"/>
      <c r="C132" s="227"/>
      <c r="D132" s="228" t="s">
        <v>154</v>
      </c>
      <c r="E132" s="227"/>
      <c r="F132" s="230" t="s">
        <v>220</v>
      </c>
      <c r="G132" s="227"/>
      <c r="H132" s="231">
        <v>1.895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154</v>
      </c>
      <c r="AU132" s="237" t="s">
        <v>88</v>
      </c>
      <c r="AV132" s="13" t="s">
        <v>88</v>
      </c>
      <c r="AW132" s="13" t="s">
        <v>4</v>
      </c>
      <c r="AX132" s="13" t="s">
        <v>86</v>
      </c>
      <c r="AY132" s="237" t="s">
        <v>143</v>
      </c>
    </row>
    <row r="133" s="2" customFormat="1" ht="37.8" customHeight="1">
      <c r="A133" s="41"/>
      <c r="B133" s="42"/>
      <c r="C133" s="208" t="s">
        <v>221</v>
      </c>
      <c r="D133" s="208" t="s">
        <v>145</v>
      </c>
      <c r="E133" s="209" t="s">
        <v>222</v>
      </c>
      <c r="F133" s="210" t="s">
        <v>223</v>
      </c>
      <c r="G133" s="211" t="s">
        <v>171</v>
      </c>
      <c r="H133" s="212">
        <v>125</v>
      </c>
      <c r="I133" s="213"/>
      <c r="J133" s="214">
        <f>ROUND(I133*H133,2)</f>
        <v>0</v>
      </c>
      <c r="K133" s="210" t="s">
        <v>149</v>
      </c>
      <c r="L133" s="47"/>
      <c r="M133" s="215" t="s">
        <v>19</v>
      </c>
      <c r="N133" s="216" t="s">
        <v>49</v>
      </c>
      <c r="O133" s="87"/>
      <c r="P133" s="217">
        <f>O133*H133</f>
        <v>0</v>
      </c>
      <c r="Q133" s="217">
        <v>0.00014999999999999999</v>
      </c>
      <c r="R133" s="217">
        <f>Q133*H133</f>
        <v>0.018749999999999999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150</v>
      </c>
      <c r="AT133" s="219" t="s">
        <v>145</v>
      </c>
      <c r="AU133" s="219" t="s">
        <v>88</v>
      </c>
      <c r="AY133" s="20" t="s">
        <v>143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150</v>
      </c>
      <c r="BM133" s="219" t="s">
        <v>224</v>
      </c>
    </row>
    <row r="134" s="2" customFormat="1">
      <c r="A134" s="41"/>
      <c r="B134" s="42"/>
      <c r="C134" s="43"/>
      <c r="D134" s="221" t="s">
        <v>152</v>
      </c>
      <c r="E134" s="43"/>
      <c r="F134" s="222" t="s">
        <v>225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152</v>
      </c>
      <c r="AU134" s="20" t="s">
        <v>88</v>
      </c>
    </row>
    <row r="135" s="13" customFormat="1">
      <c r="A135" s="13"/>
      <c r="B135" s="226"/>
      <c r="C135" s="227"/>
      <c r="D135" s="228" t="s">
        <v>154</v>
      </c>
      <c r="E135" s="229" t="s">
        <v>19</v>
      </c>
      <c r="F135" s="230" t="s">
        <v>226</v>
      </c>
      <c r="G135" s="227"/>
      <c r="H135" s="231">
        <v>125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154</v>
      </c>
      <c r="AU135" s="237" t="s">
        <v>88</v>
      </c>
      <c r="AV135" s="13" t="s">
        <v>88</v>
      </c>
      <c r="AW135" s="13" t="s">
        <v>37</v>
      </c>
      <c r="AX135" s="13" t="s">
        <v>86</v>
      </c>
      <c r="AY135" s="237" t="s">
        <v>143</v>
      </c>
    </row>
    <row r="136" s="2" customFormat="1" ht="37.8" customHeight="1">
      <c r="A136" s="41"/>
      <c r="B136" s="42"/>
      <c r="C136" s="208" t="s">
        <v>8</v>
      </c>
      <c r="D136" s="208" t="s">
        <v>145</v>
      </c>
      <c r="E136" s="209" t="s">
        <v>227</v>
      </c>
      <c r="F136" s="210" t="s">
        <v>228</v>
      </c>
      <c r="G136" s="211" t="s">
        <v>171</v>
      </c>
      <c r="H136" s="212">
        <v>125</v>
      </c>
      <c r="I136" s="213"/>
      <c r="J136" s="214">
        <f>ROUND(I136*H136,2)</f>
        <v>0</v>
      </c>
      <c r="K136" s="210" t="s">
        <v>149</v>
      </c>
      <c r="L136" s="47"/>
      <c r="M136" s="215" t="s">
        <v>19</v>
      </c>
      <c r="N136" s="216" t="s">
        <v>49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150</v>
      </c>
      <c r="AT136" s="219" t="s">
        <v>145</v>
      </c>
      <c r="AU136" s="219" t="s">
        <v>88</v>
      </c>
      <c r="AY136" s="20" t="s">
        <v>143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150</v>
      </c>
      <c r="BM136" s="219" t="s">
        <v>229</v>
      </c>
    </row>
    <row r="137" s="2" customFormat="1">
      <c r="A137" s="41"/>
      <c r="B137" s="42"/>
      <c r="C137" s="43"/>
      <c r="D137" s="221" t="s">
        <v>152</v>
      </c>
      <c r="E137" s="43"/>
      <c r="F137" s="222" t="s">
        <v>230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152</v>
      </c>
      <c r="AU137" s="20" t="s">
        <v>88</v>
      </c>
    </row>
    <row r="138" s="2" customFormat="1" ht="16.5" customHeight="1">
      <c r="A138" s="41"/>
      <c r="B138" s="42"/>
      <c r="C138" s="260" t="s">
        <v>231</v>
      </c>
      <c r="D138" s="260" t="s">
        <v>215</v>
      </c>
      <c r="E138" s="261" t="s">
        <v>232</v>
      </c>
      <c r="F138" s="262" t="s">
        <v>233</v>
      </c>
      <c r="G138" s="263" t="s">
        <v>171</v>
      </c>
      <c r="H138" s="264">
        <v>125</v>
      </c>
      <c r="I138" s="265"/>
      <c r="J138" s="266">
        <f>ROUND(I138*H138,2)</f>
        <v>0</v>
      </c>
      <c r="K138" s="262" t="s">
        <v>19</v>
      </c>
      <c r="L138" s="267"/>
      <c r="M138" s="268" t="s">
        <v>19</v>
      </c>
      <c r="N138" s="269" t="s">
        <v>49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202</v>
      </c>
      <c r="AT138" s="219" t="s">
        <v>215</v>
      </c>
      <c r="AU138" s="219" t="s">
        <v>88</v>
      </c>
      <c r="AY138" s="20" t="s">
        <v>143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150</v>
      </c>
      <c r="BM138" s="219" t="s">
        <v>234</v>
      </c>
    </row>
    <row r="139" s="2" customFormat="1" ht="37.8" customHeight="1">
      <c r="A139" s="41"/>
      <c r="B139" s="42"/>
      <c r="C139" s="208" t="s">
        <v>235</v>
      </c>
      <c r="D139" s="208" t="s">
        <v>145</v>
      </c>
      <c r="E139" s="209" t="s">
        <v>236</v>
      </c>
      <c r="F139" s="210" t="s">
        <v>237</v>
      </c>
      <c r="G139" s="211" t="s">
        <v>171</v>
      </c>
      <c r="H139" s="212">
        <v>125</v>
      </c>
      <c r="I139" s="213"/>
      <c r="J139" s="214">
        <f>ROUND(I139*H139,2)</f>
        <v>0</v>
      </c>
      <c r="K139" s="210" t="s">
        <v>149</v>
      </c>
      <c r="L139" s="47"/>
      <c r="M139" s="215" t="s">
        <v>19</v>
      </c>
      <c r="N139" s="216" t="s">
        <v>49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150</v>
      </c>
      <c r="AT139" s="219" t="s">
        <v>145</v>
      </c>
      <c r="AU139" s="219" t="s">
        <v>88</v>
      </c>
      <c r="AY139" s="20" t="s">
        <v>143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86</v>
      </c>
      <c r="BK139" s="220">
        <f>ROUND(I139*H139,2)</f>
        <v>0</v>
      </c>
      <c r="BL139" s="20" t="s">
        <v>150</v>
      </c>
      <c r="BM139" s="219" t="s">
        <v>238</v>
      </c>
    </row>
    <row r="140" s="2" customFormat="1">
      <c r="A140" s="41"/>
      <c r="B140" s="42"/>
      <c r="C140" s="43"/>
      <c r="D140" s="221" t="s">
        <v>152</v>
      </c>
      <c r="E140" s="43"/>
      <c r="F140" s="222" t="s">
        <v>239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152</v>
      </c>
      <c r="AU140" s="20" t="s">
        <v>88</v>
      </c>
    </row>
    <row r="141" s="2" customFormat="1" ht="62.7" customHeight="1">
      <c r="A141" s="41"/>
      <c r="B141" s="42"/>
      <c r="C141" s="208" t="s">
        <v>240</v>
      </c>
      <c r="D141" s="208" t="s">
        <v>145</v>
      </c>
      <c r="E141" s="209" t="s">
        <v>241</v>
      </c>
      <c r="F141" s="210" t="s">
        <v>242</v>
      </c>
      <c r="G141" s="211" t="s">
        <v>148</v>
      </c>
      <c r="H141" s="212">
        <v>885.976</v>
      </c>
      <c r="I141" s="213"/>
      <c r="J141" s="214">
        <f>ROUND(I141*H141,2)</f>
        <v>0</v>
      </c>
      <c r="K141" s="210" t="s">
        <v>149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150</v>
      </c>
      <c r="AT141" s="219" t="s">
        <v>145</v>
      </c>
      <c r="AU141" s="219" t="s">
        <v>88</v>
      </c>
      <c r="AY141" s="20" t="s">
        <v>143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150</v>
      </c>
      <c r="BM141" s="219" t="s">
        <v>243</v>
      </c>
    </row>
    <row r="142" s="2" customFormat="1">
      <c r="A142" s="41"/>
      <c r="B142" s="42"/>
      <c r="C142" s="43"/>
      <c r="D142" s="221" t="s">
        <v>152</v>
      </c>
      <c r="E142" s="43"/>
      <c r="F142" s="222" t="s">
        <v>244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152</v>
      </c>
      <c r="AU142" s="20" t="s">
        <v>88</v>
      </c>
    </row>
    <row r="143" s="16" customFormat="1">
      <c r="A143" s="16"/>
      <c r="B143" s="270"/>
      <c r="C143" s="271"/>
      <c r="D143" s="228" t="s">
        <v>154</v>
      </c>
      <c r="E143" s="272" t="s">
        <v>19</v>
      </c>
      <c r="F143" s="273" t="s">
        <v>245</v>
      </c>
      <c r="G143" s="271"/>
      <c r="H143" s="272" t="s">
        <v>19</v>
      </c>
      <c r="I143" s="274"/>
      <c r="J143" s="271"/>
      <c r="K143" s="271"/>
      <c r="L143" s="275"/>
      <c r="M143" s="276"/>
      <c r="N143" s="277"/>
      <c r="O143" s="277"/>
      <c r="P143" s="277"/>
      <c r="Q143" s="277"/>
      <c r="R143" s="277"/>
      <c r="S143" s="277"/>
      <c r="T143" s="278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9" t="s">
        <v>154</v>
      </c>
      <c r="AU143" s="279" t="s">
        <v>88</v>
      </c>
      <c r="AV143" s="16" t="s">
        <v>86</v>
      </c>
      <c r="AW143" s="16" t="s">
        <v>37</v>
      </c>
      <c r="AX143" s="16" t="s">
        <v>78</v>
      </c>
      <c r="AY143" s="279" t="s">
        <v>143</v>
      </c>
    </row>
    <row r="144" s="13" customFormat="1">
      <c r="A144" s="13"/>
      <c r="B144" s="226"/>
      <c r="C144" s="227"/>
      <c r="D144" s="228" t="s">
        <v>154</v>
      </c>
      <c r="E144" s="229" t="s">
        <v>92</v>
      </c>
      <c r="F144" s="230" t="s">
        <v>246</v>
      </c>
      <c r="G144" s="227"/>
      <c r="H144" s="231">
        <v>885.976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154</v>
      </c>
      <c r="AU144" s="237" t="s">
        <v>88</v>
      </c>
      <c r="AV144" s="13" t="s">
        <v>88</v>
      </c>
      <c r="AW144" s="13" t="s">
        <v>37</v>
      </c>
      <c r="AX144" s="13" t="s">
        <v>86</v>
      </c>
      <c r="AY144" s="237" t="s">
        <v>143</v>
      </c>
    </row>
    <row r="145" s="2" customFormat="1" ht="62.7" customHeight="1">
      <c r="A145" s="41"/>
      <c r="B145" s="42"/>
      <c r="C145" s="208" t="s">
        <v>247</v>
      </c>
      <c r="D145" s="208" t="s">
        <v>145</v>
      </c>
      <c r="E145" s="209" t="s">
        <v>248</v>
      </c>
      <c r="F145" s="210" t="s">
        <v>249</v>
      </c>
      <c r="G145" s="211" t="s">
        <v>148</v>
      </c>
      <c r="H145" s="212">
        <v>522.13599999999997</v>
      </c>
      <c r="I145" s="213"/>
      <c r="J145" s="214">
        <f>ROUND(I145*H145,2)</f>
        <v>0</v>
      </c>
      <c r="K145" s="210" t="s">
        <v>149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150</v>
      </c>
      <c r="AT145" s="219" t="s">
        <v>145</v>
      </c>
      <c r="AU145" s="219" t="s">
        <v>88</v>
      </c>
      <c r="AY145" s="20" t="s">
        <v>143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150</v>
      </c>
      <c r="BM145" s="219" t="s">
        <v>250</v>
      </c>
    </row>
    <row r="146" s="2" customFormat="1">
      <c r="A146" s="41"/>
      <c r="B146" s="42"/>
      <c r="C146" s="43"/>
      <c r="D146" s="221" t="s">
        <v>152</v>
      </c>
      <c r="E146" s="43"/>
      <c r="F146" s="222" t="s">
        <v>251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152</v>
      </c>
      <c r="AU146" s="20" t="s">
        <v>88</v>
      </c>
    </row>
    <row r="147" s="13" customFormat="1">
      <c r="A147" s="13"/>
      <c r="B147" s="226"/>
      <c r="C147" s="227"/>
      <c r="D147" s="228" t="s">
        <v>154</v>
      </c>
      <c r="E147" s="229" t="s">
        <v>19</v>
      </c>
      <c r="F147" s="230" t="s">
        <v>252</v>
      </c>
      <c r="G147" s="227"/>
      <c r="H147" s="231">
        <v>125.76900000000001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154</v>
      </c>
      <c r="AU147" s="237" t="s">
        <v>88</v>
      </c>
      <c r="AV147" s="13" t="s">
        <v>88</v>
      </c>
      <c r="AW147" s="13" t="s">
        <v>37</v>
      </c>
      <c r="AX147" s="13" t="s">
        <v>78</v>
      </c>
      <c r="AY147" s="237" t="s">
        <v>143</v>
      </c>
    </row>
    <row r="148" s="13" customFormat="1">
      <c r="A148" s="13"/>
      <c r="B148" s="226"/>
      <c r="C148" s="227"/>
      <c r="D148" s="228" t="s">
        <v>154</v>
      </c>
      <c r="E148" s="229" t="s">
        <v>19</v>
      </c>
      <c r="F148" s="230" t="s">
        <v>253</v>
      </c>
      <c r="G148" s="227"/>
      <c r="H148" s="231">
        <v>360.92200000000003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154</v>
      </c>
      <c r="AU148" s="237" t="s">
        <v>88</v>
      </c>
      <c r="AV148" s="13" t="s">
        <v>88</v>
      </c>
      <c r="AW148" s="13" t="s">
        <v>37</v>
      </c>
      <c r="AX148" s="13" t="s">
        <v>78</v>
      </c>
      <c r="AY148" s="237" t="s">
        <v>143</v>
      </c>
    </row>
    <row r="149" s="13" customFormat="1">
      <c r="A149" s="13"/>
      <c r="B149" s="226"/>
      <c r="C149" s="227"/>
      <c r="D149" s="228" t="s">
        <v>154</v>
      </c>
      <c r="E149" s="229" t="s">
        <v>19</v>
      </c>
      <c r="F149" s="230" t="s">
        <v>254</v>
      </c>
      <c r="G149" s="227"/>
      <c r="H149" s="231">
        <v>24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154</v>
      </c>
      <c r="AU149" s="237" t="s">
        <v>88</v>
      </c>
      <c r="AV149" s="13" t="s">
        <v>88</v>
      </c>
      <c r="AW149" s="13" t="s">
        <v>37</v>
      </c>
      <c r="AX149" s="13" t="s">
        <v>78</v>
      </c>
      <c r="AY149" s="237" t="s">
        <v>143</v>
      </c>
    </row>
    <row r="150" s="13" customFormat="1">
      <c r="A150" s="13"/>
      <c r="B150" s="226"/>
      <c r="C150" s="227"/>
      <c r="D150" s="228" t="s">
        <v>154</v>
      </c>
      <c r="E150" s="229" t="s">
        <v>19</v>
      </c>
      <c r="F150" s="230" t="s">
        <v>255</v>
      </c>
      <c r="G150" s="227"/>
      <c r="H150" s="231">
        <v>11.445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154</v>
      </c>
      <c r="AU150" s="237" t="s">
        <v>88</v>
      </c>
      <c r="AV150" s="13" t="s">
        <v>88</v>
      </c>
      <c r="AW150" s="13" t="s">
        <v>37</v>
      </c>
      <c r="AX150" s="13" t="s">
        <v>78</v>
      </c>
      <c r="AY150" s="237" t="s">
        <v>143</v>
      </c>
    </row>
    <row r="151" s="14" customFormat="1">
      <c r="A151" s="14"/>
      <c r="B151" s="238"/>
      <c r="C151" s="239"/>
      <c r="D151" s="228" t="s">
        <v>154</v>
      </c>
      <c r="E151" s="240" t="s">
        <v>99</v>
      </c>
      <c r="F151" s="241" t="s">
        <v>157</v>
      </c>
      <c r="G151" s="239"/>
      <c r="H151" s="242">
        <v>522.13599999999997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154</v>
      </c>
      <c r="AU151" s="248" t="s">
        <v>88</v>
      </c>
      <c r="AV151" s="14" t="s">
        <v>150</v>
      </c>
      <c r="AW151" s="14" t="s">
        <v>37</v>
      </c>
      <c r="AX151" s="14" t="s">
        <v>86</v>
      </c>
      <c r="AY151" s="248" t="s">
        <v>143</v>
      </c>
    </row>
    <row r="152" s="2" customFormat="1" ht="44.25" customHeight="1">
      <c r="A152" s="41"/>
      <c r="B152" s="42"/>
      <c r="C152" s="208" t="s">
        <v>256</v>
      </c>
      <c r="D152" s="208" t="s">
        <v>145</v>
      </c>
      <c r="E152" s="209" t="s">
        <v>257</v>
      </c>
      <c r="F152" s="210" t="s">
        <v>258</v>
      </c>
      <c r="G152" s="211" t="s">
        <v>148</v>
      </c>
      <c r="H152" s="212">
        <v>1408.1120000000001</v>
      </c>
      <c r="I152" s="213"/>
      <c r="J152" s="214">
        <f>ROUND(I152*H152,2)</f>
        <v>0</v>
      </c>
      <c r="K152" s="210" t="s">
        <v>149</v>
      </c>
      <c r="L152" s="47"/>
      <c r="M152" s="215" t="s">
        <v>19</v>
      </c>
      <c r="N152" s="216" t="s">
        <v>49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150</v>
      </c>
      <c r="AT152" s="219" t="s">
        <v>145</v>
      </c>
      <c r="AU152" s="219" t="s">
        <v>88</v>
      </c>
      <c r="AY152" s="20" t="s">
        <v>143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150</v>
      </c>
      <c r="BM152" s="219" t="s">
        <v>259</v>
      </c>
    </row>
    <row r="153" s="2" customFormat="1">
      <c r="A153" s="41"/>
      <c r="B153" s="42"/>
      <c r="C153" s="43"/>
      <c r="D153" s="221" t="s">
        <v>152</v>
      </c>
      <c r="E153" s="43"/>
      <c r="F153" s="222" t="s">
        <v>260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152</v>
      </c>
      <c r="AU153" s="20" t="s">
        <v>88</v>
      </c>
    </row>
    <row r="154" s="16" customFormat="1">
      <c r="A154" s="16"/>
      <c r="B154" s="270"/>
      <c r="C154" s="271"/>
      <c r="D154" s="228" t="s">
        <v>154</v>
      </c>
      <c r="E154" s="272" t="s">
        <v>19</v>
      </c>
      <c r="F154" s="273" t="s">
        <v>261</v>
      </c>
      <c r="G154" s="271"/>
      <c r="H154" s="272" t="s">
        <v>19</v>
      </c>
      <c r="I154" s="274"/>
      <c r="J154" s="271"/>
      <c r="K154" s="271"/>
      <c r="L154" s="275"/>
      <c r="M154" s="276"/>
      <c r="N154" s="277"/>
      <c r="O154" s="277"/>
      <c r="P154" s="277"/>
      <c r="Q154" s="277"/>
      <c r="R154" s="277"/>
      <c r="S154" s="277"/>
      <c r="T154" s="278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9" t="s">
        <v>154</v>
      </c>
      <c r="AU154" s="279" t="s">
        <v>88</v>
      </c>
      <c r="AV154" s="16" t="s">
        <v>86</v>
      </c>
      <c r="AW154" s="16" t="s">
        <v>37</v>
      </c>
      <c r="AX154" s="16" t="s">
        <v>78</v>
      </c>
      <c r="AY154" s="279" t="s">
        <v>143</v>
      </c>
    </row>
    <row r="155" s="13" customFormat="1">
      <c r="A155" s="13"/>
      <c r="B155" s="226"/>
      <c r="C155" s="227"/>
      <c r="D155" s="228" t="s">
        <v>154</v>
      </c>
      <c r="E155" s="229" t="s">
        <v>19</v>
      </c>
      <c r="F155" s="230" t="s">
        <v>92</v>
      </c>
      <c r="G155" s="227"/>
      <c r="H155" s="231">
        <v>885.976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154</v>
      </c>
      <c r="AU155" s="237" t="s">
        <v>88</v>
      </c>
      <c r="AV155" s="13" t="s">
        <v>88</v>
      </c>
      <c r="AW155" s="13" t="s">
        <v>37</v>
      </c>
      <c r="AX155" s="13" t="s">
        <v>78</v>
      </c>
      <c r="AY155" s="237" t="s">
        <v>143</v>
      </c>
    </row>
    <row r="156" s="16" customFormat="1">
      <c r="A156" s="16"/>
      <c r="B156" s="270"/>
      <c r="C156" s="271"/>
      <c r="D156" s="228" t="s">
        <v>154</v>
      </c>
      <c r="E156" s="272" t="s">
        <v>19</v>
      </c>
      <c r="F156" s="273" t="s">
        <v>262</v>
      </c>
      <c r="G156" s="271"/>
      <c r="H156" s="272" t="s">
        <v>19</v>
      </c>
      <c r="I156" s="274"/>
      <c r="J156" s="271"/>
      <c r="K156" s="271"/>
      <c r="L156" s="275"/>
      <c r="M156" s="276"/>
      <c r="N156" s="277"/>
      <c r="O156" s="277"/>
      <c r="P156" s="277"/>
      <c r="Q156" s="277"/>
      <c r="R156" s="277"/>
      <c r="S156" s="277"/>
      <c r="T156" s="278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9" t="s">
        <v>154</v>
      </c>
      <c r="AU156" s="279" t="s">
        <v>88</v>
      </c>
      <c r="AV156" s="16" t="s">
        <v>86</v>
      </c>
      <c r="AW156" s="16" t="s">
        <v>37</v>
      </c>
      <c r="AX156" s="16" t="s">
        <v>78</v>
      </c>
      <c r="AY156" s="279" t="s">
        <v>143</v>
      </c>
    </row>
    <row r="157" s="13" customFormat="1">
      <c r="A157" s="13"/>
      <c r="B157" s="226"/>
      <c r="C157" s="227"/>
      <c r="D157" s="228" t="s">
        <v>154</v>
      </c>
      <c r="E157" s="229" t="s">
        <v>19</v>
      </c>
      <c r="F157" s="230" t="s">
        <v>99</v>
      </c>
      <c r="G157" s="227"/>
      <c r="H157" s="231">
        <v>522.13599999999997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154</v>
      </c>
      <c r="AU157" s="237" t="s">
        <v>88</v>
      </c>
      <c r="AV157" s="13" t="s">
        <v>88</v>
      </c>
      <c r="AW157" s="13" t="s">
        <v>37</v>
      </c>
      <c r="AX157" s="13" t="s">
        <v>78</v>
      </c>
      <c r="AY157" s="237" t="s">
        <v>143</v>
      </c>
    </row>
    <row r="158" s="14" customFormat="1">
      <c r="A158" s="14"/>
      <c r="B158" s="238"/>
      <c r="C158" s="239"/>
      <c r="D158" s="228" t="s">
        <v>154</v>
      </c>
      <c r="E158" s="240" t="s">
        <v>19</v>
      </c>
      <c r="F158" s="241" t="s">
        <v>157</v>
      </c>
      <c r="G158" s="239"/>
      <c r="H158" s="242">
        <v>1408.1120000000001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154</v>
      </c>
      <c r="AU158" s="248" t="s">
        <v>88</v>
      </c>
      <c r="AV158" s="14" t="s">
        <v>150</v>
      </c>
      <c r="AW158" s="14" t="s">
        <v>37</v>
      </c>
      <c r="AX158" s="14" t="s">
        <v>86</v>
      </c>
      <c r="AY158" s="248" t="s">
        <v>143</v>
      </c>
    </row>
    <row r="159" s="2" customFormat="1" ht="44.25" customHeight="1">
      <c r="A159" s="41"/>
      <c r="B159" s="42"/>
      <c r="C159" s="208" t="s">
        <v>263</v>
      </c>
      <c r="D159" s="208" t="s">
        <v>145</v>
      </c>
      <c r="E159" s="209" t="s">
        <v>264</v>
      </c>
      <c r="F159" s="210" t="s">
        <v>265</v>
      </c>
      <c r="G159" s="211" t="s">
        <v>218</v>
      </c>
      <c r="H159" s="212">
        <v>939.84500000000003</v>
      </c>
      <c r="I159" s="213"/>
      <c r="J159" s="214">
        <f>ROUND(I159*H159,2)</f>
        <v>0</v>
      </c>
      <c r="K159" s="210" t="s">
        <v>149</v>
      </c>
      <c r="L159" s="47"/>
      <c r="M159" s="215" t="s">
        <v>19</v>
      </c>
      <c r="N159" s="216" t="s">
        <v>49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150</v>
      </c>
      <c r="AT159" s="219" t="s">
        <v>145</v>
      </c>
      <c r="AU159" s="219" t="s">
        <v>88</v>
      </c>
      <c r="AY159" s="20" t="s">
        <v>143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86</v>
      </c>
      <c r="BK159" s="220">
        <f>ROUND(I159*H159,2)</f>
        <v>0</v>
      </c>
      <c r="BL159" s="20" t="s">
        <v>150</v>
      </c>
      <c r="BM159" s="219" t="s">
        <v>266</v>
      </c>
    </row>
    <row r="160" s="2" customFormat="1">
      <c r="A160" s="41"/>
      <c r="B160" s="42"/>
      <c r="C160" s="43"/>
      <c r="D160" s="221" t="s">
        <v>152</v>
      </c>
      <c r="E160" s="43"/>
      <c r="F160" s="222" t="s">
        <v>267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152</v>
      </c>
      <c r="AU160" s="20" t="s">
        <v>88</v>
      </c>
    </row>
    <row r="161" s="13" customFormat="1">
      <c r="A161" s="13"/>
      <c r="B161" s="226"/>
      <c r="C161" s="227"/>
      <c r="D161" s="228" t="s">
        <v>154</v>
      </c>
      <c r="E161" s="229" t="s">
        <v>19</v>
      </c>
      <c r="F161" s="230" t="s">
        <v>99</v>
      </c>
      <c r="G161" s="227"/>
      <c r="H161" s="231">
        <v>522.13599999999997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154</v>
      </c>
      <c r="AU161" s="237" t="s">
        <v>88</v>
      </c>
      <c r="AV161" s="13" t="s">
        <v>88</v>
      </c>
      <c r="AW161" s="13" t="s">
        <v>37</v>
      </c>
      <c r="AX161" s="13" t="s">
        <v>86</v>
      </c>
      <c r="AY161" s="237" t="s">
        <v>143</v>
      </c>
    </row>
    <row r="162" s="13" customFormat="1">
      <c r="A162" s="13"/>
      <c r="B162" s="226"/>
      <c r="C162" s="227"/>
      <c r="D162" s="228" t="s">
        <v>154</v>
      </c>
      <c r="E162" s="227"/>
      <c r="F162" s="230" t="s">
        <v>268</v>
      </c>
      <c r="G162" s="227"/>
      <c r="H162" s="231">
        <v>939.84500000000003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154</v>
      </c>
      <c r="AU162" s="237" t="s">
        <v>88</v>
      </c>
      <c r="AV162" s="13" t="s">
        <v>88</v>
      </c>
      <c r="AW162" s="13" t="s">
        <v>4</v>
      </c>
      <c r="AX162" s="13" t="s">
        <v>86</v>
      </c>
      <c r="AY162" s="237" t="s">
        <v>143</v>
      </c>
    </row>
    <row r="163" s="2" customFormat="1" ht="37.8" customHeight="1">
      <c r="A163" s="41"/>
      <c r="B163" s="42"/>
      <c r="C163" s="208" t="s">
        <v>269</v>
      </c>
      <c r="D163" s="208" t="s">
        <v>145</v>
      </c>
      <c r="E163" s="209" t="s">
        <v>270</v>
      </c>
      <c r="F163" s="210" t="s">
        <v>271</v>
      </c>
      <c r="G163" s="211" t="s">
        <v>148</v>
      </c>
      <c r="H163" s="212">
        <v>522.13599999999997</v>
      </c>
      <c r="I163" s="213"/>
      <c r="J163" s="214">
        <f>ROUND(I163*H163,2)</f>
        <v>0</v>
      </c>
      <c r="K163" s="210" t="s">
        <v>149</v>
      </c>
      <c r="L163" s="47"/>
      <c r="M163" s="215" t="s">
        <v>19</v>
      </c>
      <c r="N163" s="216" t="s">
        <v>49</v>
      </c>
      <c r="O163" s="87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150</v>
      </c>
      <c r="AT163" s="219" t="s">
        <v>145</v>
      </c>
      <c r="AU163" s="219" t="s">
        <v>88</v>
      </c>
      <c r="AY163" s="20" t="s">
        <v>143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86</v>
      </c>
      <c r="BK163" s="220">
        <f>ROUND(I163*H163,2)</f>
        <v>0</v>
      </c>
      <c r="BL163" s="20" t="s">
        <v>150</v>
      </c>
      <c r="BM163" s="219" t="s">
        <v>272</v>
      </c>
    </row>
    <row r="164" s="2" customFormat="1">
      <c r="A164" s="41"/>
      <c r="B164" s="42"/>
      <c r="C164" s="43"/>
      <c r="D164" s="221" t="s">
        <v>152</v>
      </c>
      <c r="E164" s="43"/>
      <c r="F164" s="222" t="s">
        <v>273</v>
      </c>
      <c r="G164" s="43"/>
      <c r="H164" s="43"/>
      <c r="I164" s="223"/>
      <c r="J164" s="43"/>
      <c r="K164" s="43"/>
      <c r="L164" s="47"/>
      <c r="M164" s="224"/>
      <c r="N164" s="225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152</v>
      </c>
      <c r="AU164" s="20" t="s">
        <v>88</v>
      </c>
    </row>
    <row r="165" s="13" customFormat="1">
      <c r="A165" s="13"/>
      <c r="B165" s="226"/>
      <c r="C165" s="227"/>
      <c r="D165" s="228" t="s">
        <v>154</v>
      </c>
      <c r="E165" s="229" t="s">
        <v>19</v>
      </c>
      <c r="F165" s="230" t="s">
        <v>99</v>
      </c>
      <c r="G165" s="227"/>
      <c r="H165" s="231">
        <v>522.13599999999997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154</v>
      </c>
      <c r="AU165" s="237" t="s">
        <v>88</v>
      </c>
      <c r="AV165" s="13" t="s">
        <v>88</v>
      </c>
      <c r="AW165" s="13" t="s">
        <v>37</v>
      </c>
      <c r="AX165" s="13" t="s">
        <v>86</v>
      </c>
      <c r="AY165" s="237" t="s">
        <v>143</v>
      </c>
    </row>
    <row r="166" s="2" customFormat="1" ht="44.25" customHeight="1">
      <c r="A166" s="41"/>
      <c r="B166" s="42"/>
      <c r="C166" s="208" t="s">
        <v>274</v>
      </c>
      <c r="D166" s="208" t="s">
        <v>145</v>
      </c>
      <c r="E166" s="209" t="s">
        <v>275</v>
      </c>
      <c r="F166" s="210" t="s">
        <v>276</v>
      </c>
      <c r="G166" s="211" t="s">
        <v>148</v>
      </c>
      <c r="H166" s="212">
        <v>442.988</v>
      </c>
      <c r="I166" s="213"/>
      <c r="J166" s="214">
        <f>ROUND(I166*H166,2)</f>
        <v>0</v>
      </c>
      <c r="K166" s="210" t="s">
        <v>149</v>
      </c>
      <c r="L166" s="47"/>
      <c r="M166" s="215" t="s">
        <v>19</v>
      </c>
      <c r="N166" s="216" t="s">
        <v>49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150</v>
      </c>
      <c r="AT166" s="219" t="s">
        <v>145</v>
      </c>
      <c r="AU166" s="219" t="s">
        <v>88</v>
      </c>
      <c r="AY166" s="20" t="s">
        <v>143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86</v>
      </c>
      <c r="BK166" s="220">
        <f>ROUND(I166*H166,2)</f>
        <v>0</v>
      </c>
      <c r="BL166" s="20" t="s">
        <v>150</v>
      </c>
      <c r="BM166" s="219" t="s">
        <v>277</v>
      </c>
    </row>
    <row r="167" s="2" customFormat="1">
      <c r="A167" s="41"/>
      <c r="B167" s="42"/>
      <c r="C167" s="43"/>
      <c r="D167" s="221" t="s">
        <v>152</v>
      </c>
      <c r="E167" s="43"/>
      <c r="F167" s="222" t="s">
        <v>278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152</v>
      </c>
      <c r="AU167" s="20" t="s">
        <v>88</v>
      </c>
    </row>
    <row r="168" s="13" customFormat="1">
      <c r="A168" s="13"/>
      <c r="B168" s="226"/>
      <c r="C168" s="227"/>
      <c r="D168" s="228" t="s">
        <v>154</v>
      </c>
      <c r="E168" s="229" t="s">
        <v>19</v>
      </c>
      <c r="F168" s="230" t="s">
        <v>279</v>
      </c>
      <c r="G168" s="227"/>
      <c r="H168" s="231">
        <v>442.988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154</v>
      </c>
      <c r="AU168" s="237" t="s">
        <v>88</v>
      </c>
      <c r="AV168" s="13" t="s">
        <v>88</v>
      </c>
      <c r="AW168" s="13" t="s">
        <v>37</v>
      </c>
      <c r="AX168" s="13" t="s">
        <v>86</v>
      </c>
      <c r="AY168" s="237" t="s">
        <v>143</v>
      </c>
    </row>
    <row r="169" s="2" customFormat="1" ht="66.75" customHeight="1">
      <c r="A169" s="41"/>
      <c r="B169" s="42"/>
      <c r="C169" s="208" t="s">
        <v>7</v>
      </c>
      <c r="D169" s="208" t="s">
        <v>145</v>
      </c>
      <c r="E169" s="209" t="s">
        <v>280</v>
      </c>
      <c r="F169" s="210" t="s">
        <v>281</v>
      </c>
      <c r="G169" s="211" t="s">
        <v>148</v>
      </c>
      <c r="H169" s="212">
        <v>103.66800000000001</v>
      </c>
      <c r="I169" s="213"/>
      <c r="J169" s="214">
        <f>ROUND(I169*H169,2)</f>
        <v>0</v>
      </c>
      <c r="K169" s="210" t="s">
        <v>149</v>
      </c>
      <c r="L169" s="47"/>
      <c r="M169" s="215" t="s">
        <v>19</v>
      </c>
      <c r="N169" s="216" t="s">
        <v>49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150</v>
      </c>
      <c r="AT169" s="219" t="s">
        <v>145</v>
      </c>
      <c r="AU169" s="219" t="s">
        <v>88</v>
      </c>
      <c r="AY169" s="20" t="s">
        <v>143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150</v>
      </c>
      <c r="BM169" s="219" t="s">
        <v>282</v>
      </c>
    </row>
    <row r="170" s="2" customFormat="1">
      <c r="A170" s="41"/>
      <c r="B170" s="42"/>
      <c r="C170" s="43"/>
      <c r="D170" s="221" t="s">
        <v>152</v>
      </c>
      <c r="E170" s="43"/>
      <c r="F170" s="222" t="s">
        <v>283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152</v>
      </c>
      <c r="AU170" s="20" t="s">
        <v>88</v>
      </c>
    </row>
    <row r="171" s="13" customFormat="1">
      <c r="A171" s="13"/>
      <c r="B171" s="226"/>
      <c r="C171" s="227"/>
      <c r="D171" s="228" t="s">
        <v>154</v>
      </c>
      <c r="E171" s="229" t="s">
        <v>19</v>
      </c>
      <c r="F171" s="230" t="s">
        <v>284</v>
      </c>
      <c r="G171" s="227"/>
      <c r="H171" s="231">
        <v>22.219999999999999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154</v>
      </c>
      <c r="AU171" s="237" t="s">
        <v>88</v>
      </c>
      <c r="AV171" s="13" t="s">
        <v>88</v>
      </c>
      <c r="AW171" s="13" t="s">
        <v>37</v>
      </c>
      <c r="AX171" s="13" t="s">
        <v>78</v>
      </c>
      <c r="AY171" s="237" t="s">
        <v>143</v>
      </c>
    </row>
    <row r="172" s="13" customFormat="1">
      <c r="A172" s="13"/>
      <c r="B172" s="226"/>
      <c r="C172" s="227"/>
      <c r="D172" s="228" t="s">
        <v>154</v>
      </c>
      <c r="E172" s="229" t="s">
        <v>19</v>
      </c>
      <c r="F172" s="230" t="s">
        <v>285</v>
      </c>
      <c r="G172" s="227"/>
      <c r="H172" s="231">
        <v>66.109999999999999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154</v>
      </c>
      <c r="AU172" s="237" t="s">
        <v>88</v>
      </c>
      <c r="AV172" s="13" t="s">
        <v>88</v>
      </c>
      <c r="AW172" s="13" t="s">
        <v>37</v>
      </c>
      <c r="AX172" s="13" t="s">
        <v>78</v>
      </c>
      <c r="AY172" s="237" t="s">
        <v>143</v>
      </c>
    </row>
    <row r="173" s="13" customFormat="1">
      <c r="A173" s="13"/>
      <c r="B173" s="226"/>
      <c r="C173" s="227"/>
      <c r="D173" s="228" t="s">
        <v>154</v>
      </c>
      <c r="E173" s="229" t="s">
        <v>19</v>
      </c>
      <c r="F173" s="230" t="s">
        <v>286</v>
      </c>
      <c r="G173" s="227"/>
      <c r="H173" s="231">
        <v>15.337999999999999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154</v>
      </c>
      <c r="AU173" s="237" t="s">
        <v>88</v>
      </c>
      <c r="AV173" s="13" t="s">
        <v>88</v>
      </c>
      <c r="AW173" s="13" t="s">
        <v>37</v>
      </c>
      <c r="AX173" s="13" t="s">
        <v>78</v>
      </c>
      <c r="AY173" s="237" t="s">
        <v>143</v>
      </c>
    </row>
    <row r="174" s="14" customFormat="1">
      <c r="A174" s="14"/>
      <c r="B174" s="238"/>
      <c r="C174" s="239"/>
      <c r="D174" s="228" t="s">
        <v>154</v>
      </c>
      <c r="E174" s="240" t="s">
        <v>95</v>
      </c>
      <c r="F174" s="241" t="s">
        <v>157</v>
      </c>
      <c r="G174" s="239"/>
      <c r="H174" s="242">
        <v>103.66800000000001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154</v>
      </c>
      <c r="AU174" s="248" t="s">
        <v>88</v>
      </c>
      <c r="AV174" s="14" t="s">
        <v>150</v>
      </c>
      <c r="AW174" s="14" t="s">
        <v>37</v>
      </c>
      <c r="AX174" s="14" t="s">
        <v>86</v>
      </c>
      <c r="AY174" s="248" t="s">
        <v>143</v>
      </c>
    </row>
    <row r="175" s="2" customFormat="1" ht="16.5" customHeight="1">
      <c r="A175" s="41"/>
      <c r="B175" s="42"/>
      <c r="C175" s="260" t="s">
        <v>287</v>
      </c>
      <c r="D175" s="260" t="s">
        <v>215</v>
      </c>
      <c r="E175" s="261" t="s">
        <v>288</v>
      </c>
      <c r="F175" s="262" t="s">
        <v>289</v>
      </c>
      <c r="G175" s="263" t="s">
        <v>218</v>
      </c>
      <c r="H175" s="264">
        <v>207.33600000000001</v>
      </c>
      <c r="I175" s="265"/>
      <c r="J175" s="266">
        <f>ROUND(I175*H175,2)</f>
        <v>0</v>
      </c>
      <c r="K175" s="262" t="s">
        <v>149</v>
      </c>
      <c r="L175" s="267"/>
      <c r="M175" s="268" t="s">
        <v>19</v>
      </c>
      <c r="N175" s="269" t="s">
        <v>49</v>
      </c>
      <c r="O175" s="87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9" t="s">
        <v>202</v>
      </c>
      <c r="AT175" s="219" t="s">
        <v>215</v>
      </c>
      <c r="AU175" s="219" t="s">
        <v>88</v>
      </c>
      <c r="AY175" s="20" t="s">
        <v>143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86</v>
      </c>
      <c r="BK175" s="220">
        <f>ROUND(I175*H175,2)</f>
        <v>0</v>
      </c>
      <c r="BL175" s="20" t="s">
        <v>150</v>
      </c>
      <c r="BM175" s="219" t="s">
        <v>290</v>
      </c>
    </row>
    <row r="176" s="13" customFormat="1">
      <c r="A176" s="13"/>
      <c r="B176" s="226"/>
      <c r="C176" s="227"/>
      <c r="D176" s="228" t="s">
        <v>154</v>
      </c>
      <c r="E176" s="227"/>
      <c r="F176" s="230" t="s">
        <v>291</v>
      </c>
      <c r="G176" s="227"/>
      <c r="H176" s="231">
        <v>207.33600000000001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154</v>
      </c>
      <c r="AU176" s="237" t="s">
        <v>88</v>
      </c>
      <c r="AV176" s="13" t="s">
        <v>88</v>
      </c>
      <c r="AW176" s="13" t="s">
        <v>4</v>
      </c>
      <c r="AX176" s="13" t="s">
        <v>86</v>
      </c>
      <c r="AY176" s="237" t="s">
        <v>143</v>
      </c>
    </row>
    <row r="177" s="12" customFormat="1" ht="22.8" customHeight="1">
      <c r="A177" s="12"/>
      <c r="B177" s="192"/>
      <c r="C177" s="193"/>
      <c r="D177" s="194" t="s">
        <v>77</v>
      </c>
      <c r="E177" s="206" t="s">
        <v>88</v>
      </c>
      <c r="F177" s="206" t="s">
        <v>292</v>
      </c>
      <c r="G177" s="193"/>
      <c r="H177" s="193"/>
      <c r="I177" s="196"/>
      <c r="J177" s="207">
        <f>BK177</f>
        <v>0</v>
      </c>
      <c r="K177" s="193"/>
      <c r="L177" s="198"/>
      <c r="M177" s="199"/>
      <c r="N177" s="200"/>
      <c r="O177" s="200"/>
      <c r="P177" s="201">
        <f>SUM(P178:P190)</f>
        <v>0</v>
      </c>
      <c r="Q177" s="200"/>
      <c r="R177" s="201">
        <f>SUM(R178:R190)</f>
        <v>2.4320094901958997</v>
      </c>
      <c r="S177" s="200"/>
      <c r="T177" s="202">
        <f>SUM(T178:T190)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3" t="s">
        <v>86</v>
      </c>
      <c r="AT177" s="204" t="s">
        <v>77</v>
      </c>
      <c r="AU177" s="204" t="s">
        <v>86</v>
      </c>
      <c r="AY177" s="203" t="s">
        <v>143</v>
      </c>
      <c r="BK177" s="205">
        <f>SUM(BK178:BK190)</f>
        <v>0</v>
      </c>
    </row>
    <row r="178" s="2" customFormat="1" ht="24.15" customHeight="1">
      <c r="A178" s="41"/>
      <c r="B178" s="42"/>
      <c r="C178" s="208" t="s">
        <v>293</v>
      </c>
      <c r="D178" s="208" t="s">
        <v>145</v>
      </c>
      <c r="E178" s="209" t="s">
        <v>294</v>
      </c>
      <c r="F178" s="210" t="s">
        <v>295</v>
      </c>
      <c r="G178" s="211" t="s">
        <v>148</v>
      </c>
      <c r="H178" s="212">
        <v>10.314</v>
      </c>
      <c r="I178" s="213"/>
      <c r="J178" s="214">
        <f>ROUND(I178*H178,2)</f>
        <v>0</v>
      </c>
      <c r="K178" s="210" t="s">
        <v>149</v>
      </c>
      <c r="L178" s="47"/>
      <c r="M178" s="215" t="s">
        <v>19</v>
      </c>
      <c r="N178" s="216" t="s">
        <v>49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150</v>
      </c>
      <c r="AT178" s="219" t="s">
        <v>145</v>
      </c>
      <c r="AU178" s="219" t="s">
        <v>88</v>
      </c>
      <c r="AY178" s="20" t="s">
        <v>143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150</v>
      </c>
      <c r="BM178" s="219" t="s">
        <v>296</v>
      </c>
    </row>
    <row r="179" s="2" customFormat="1">
      <c r="A179" s="41"/>
      <c r="B179" s="42"/>
      <c r="C179" s="43"/>
      <c r="D179" s="221" t="s">
        <v>152</v>
      </c>
      <c r="E179" s="43"/>
      <c r="F179" s="222" t="s">
        <v>297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152</v>
      </c>
      <c r="AU179" s="20" t="s">
        <v>88</v>
      </c>
    </row>
    <row r="180" s="13" customFormat="1">
      <c r="A180" s="13"/>
      <c r="B180" s="226"/>
      <c r="C180" s="227"/>
      <c r="D180" s="228" t="s">
        <v>154</v>
      </c>
      <c r="E180" s="229" t="s">
        <v>19</v>
      </c>
      <c r="F180" s="230" t="s">
        <v>298</v>
      </c>
      <c r="G180" s="227"/>
      <c r="H180" s="231">
        <v>1.014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154</v>
      </c>
      <c r="AU180" s="237" t="s">
        <v>88</v>
      </c>
      <c r="AV180" s="13" t="s">
        <v>88</v>
      </c>
      <c r="AW180" s="13" t="s">
        <v>37</v>
      </c>
      <c r="AX180" s="13" t="s">
        <v>78</v>
      </c>
      <c r="AY180" s="237" t="s">
        <v>143</v>
      </c>
    </row>
    <row r="181" s="13" customFormat="1">
      <c r="A181" s="13"/>
      <c r="B181" s="226"/>
      <c r="C181" s="227"/>
      <c r="D181" s="228" t="s">
        <v>154</v>
      </c>
      <c r="E181" s="229" t="s">
        <v>19</v>
      </c>
      <c r="F181" s="230" t="s">
        <v>299</v>
      </c>
      <c r="G181" s="227"/>
      <c r="H181" s="231">
        <v>9.3000000000000007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154</v>
      </c>
      <c r="AU181" s="237" t="s">
        <v>88</v>
      </c>
      <c r="AV181" s="13" t="s">
        <v>88</v>
      </c>
      <c r="AW181" s="13" t="s">
        <v>37</v>
      </c>
      <c r="AX181" s="13" t="s">
        <v>78</v>
      </c>
      <c r="AY181" s="237" t="s">
        <v>143</v>
      </c>
    </row>
    <row r="182" s="14" customFormat="1">
      <c r="A182" s="14"/>
      <c r="B182" s="238"/>
      <c r="C182" s="239"/>
      <c r="D182" s="228" t="s">
        <v>154</v>
      </c>
      <c r="E182" s="240" t="s">
        <v>19</v>
      </c>
      <c r="F182" s="241" t="s">
        <v>157</v>
      </c>
      <c r="G182" s="239"/>
      <c r="H182" s="242">
        <v>10.314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154</v>
      </c>
      <c r="AU182" s="248" t="s">
        <v>88</v>
      </c>
      <c r="AV182" s="14" t="s">
        <v>150</v>
      </c>
      <c r="AW182" s="14" t="s">
        <v>37</v>
      </c>
      <c r="AX182" s="14" t="s">
        <v>86</v>
      </c>
      <c r="AY182" s="248" t="s">
        <v>143</v>
      </c>
    </row>
    <row r="183" s="2" customFormat="1" ht="24.15" customHeight="1">
      <c r="A183" s="41"/>
      <c r="B183" s="42"/>
      <c r="C183" s="208" t="s">
        <v>300</v>
      </c>
      <c r="D183" s="208" t="s">
        <v>145</v>
      </c>
      <c r="E183" s="209" t="s">
        <v>301</v>
      </c>
      <c r="F183" s="210" t="s">
        <v>302</v>
      </c>
      <c r="G183" s="211" t="s">
        <v>218</v>
      </c>
      <c r="H183" s="212">
        <v>1.5469999999999999</v>
      </c>
      <c r="I183" s="213"/>
      <c r="J183" s="214">
        <f>ROUND(I183*H183,2)</f>
        <v>0</v>
      </c>
      <c r="K183" s="210" t="s">
        <v>149</v>
      </c>
      <c r="L183" s="47"/>
      <c r="M183" s="215" t="s">
        <v>19</v>
      </c>
      <c r="N183" s="216" t="s">
        <v>49</v>
      </c>
      <c r="O183" s="87"/>
      <c r="P183" s="217">
        <f>O183*H183</f>
        <v>0</v>
      </c>
      <c r="Q183" s="217">
        <v>1.0627727797</v>
      </c>
      <c r="R183" s="217">
        <f>Q183*H183</f>
        <v>1.6441094901958999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150</v>
      </c>
      <c r="AT183" s="219" t="s">
        <v>145</v>
      </c>
      <c r="AU183" s="219" t="s">
        <v>88</v>
      </c>
      <c r="AY183" s="20" t="s">
        <v>143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86</v>
      </c>
      <c r="BK183" s="220">
        <f>ROUND(I183*H183,2)</f>
        <v>0</v>
      </c>
      <c r="BL183" s="20" t="s">
        <v>150</v>
      </c>
      <c r="BM183" s="219" t="s">
        <v>303</v>
      </c>
    </row>
    <row r="184" s="2" customFormat="1">
      <c r="A184" s="41"/>
      <c r="B184" s="42"/>
      <c r="C184" s="43"/>
      <c r="D184" s="221" t="s">
        <v>152</v>
      </c>
      <c r="E184" s="43"/>
      <c r="F184" s="222" t="s">
        <v>304</v>
      </c>
      <c r="G184" s="43"/>
      <c r="H184" s="43"/>
      <c r="I184" s="223"/>
      <c r="J184" s="43"/>
      <c r="K184" s="43"/>
      <c r="L184" s="47"/>
      <c r="M184" s="224"/>
      <c r="N184" s="225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152</v>
      </c>
      <c r="AU184" s="20" t="s">
        <v>88</v>
      </c>
    </row>
    <row r="185" s="13" customFormat="1">
      <c r="A185" s="13"/>
      <c r="B185" s="226"/>
      <c r="C185" s="227"/>
      <c r="D185" s="228" t="s">
        <v>154</v>
      </c>
      <c r="E185" s="229" t="s">
        <v>19</v>
      </c>
      <c r="F185" s="230" t="s">
        <v>305</v>
      </c>
      <c r="G185" s="227"/>
      <c r="H185" s="231">
        <v>1.5469999999999999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154</v>
      </c>
      <c r="AU185" s="237" t="s">
        <v>88</v>
      </c>
      <c r="AV185" s="13" t="s">
        <v>88</v>
      </c>
      <c r="AW185" s="13" t="s">
        <v>37</v>
      </c>
      <c r="AX185" s="13" t="s">
        <v>86</v>
      </c>
      <c r="AY185" s="237" t="s">
        <v>143</v>
      </c>
    </row>
    <row r="186" s="2" customFormat="1" ht="37.8" customHeight="1">
      <c r="A186" s="41"/>
      <c r="B186" s="42"/>
      <c r="C186" s="208" t="s">
        <v>306</v>
      </c>
      <c r="D186" s="208" t="s">
        <v>145</v>
      </c>
      <c r="E186" s="209" t="s">
        <v>307</v>
      </c>
      <c r="F186" s="210" t="s">
        <v>308</v>
      </c>
      <c r="G186" s="211" t="s">
        <v>210</v>
      </c>
      <c r="H186" s="212">
        <v>20</v>
      </c>
      <c r="I186" s="213"/>
      <c r="J186" s="214">
        <f>ROUND(I186*H186,2)</f>
        <v>0</v>
      </c>
      <c r="K186" s="210" t="s">
        <v>149</v>
      </c>
      <c r="L186" s="47"/>
      <c r="M186" s="215" t="s">
        <v>19</v>
      </c>
      <c r="N186" s="216" t="s">
        <v>49</v>
      </c>
      <c r="O186" s="87"/>
      <c r="P186" s="217">
        <f>O186*H186</f>
        <v>0</v>
      </c>
      <c r="Q186" s="217">
        <v>0.032849999999999997</v>
      </c>
      <c r="R186" s="217">
        <f>Q186*H186</f>
        <v>0.65699999999999992</v>
      </c>
      <c r="S186" s="217">
        <v>0</v>
      </c>
      <c r="T186" s="218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9" t="s">
        <v>150</v>
      </c>
      <c r="AT186" s="219" t="s">
        <v>145</v>
      </c>
      <c r="AU186" s="219" t="s">
        <v>88</v>
      </c>
      <c r="AY186" s="20" t="s">
        <v>143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150</v>
      </c>
      <c r="BM186" s="219" t="s">
        <v>309</v>
      </c>
    </row>
    <row r="187" s="2" customFormat="1">
      <c r="A187" s="41"/>
      <c r="B187" s="42"/>
      <c r="C187" s="43"/>
      <c r="D187" s="221" t="s">
        <v>152</v>
      </c>
      <c r="E187" s="43"/>
      <c r="F187" s="222" t="s">
        <v>310</v>
      </c>
      <c r="G187" s="43"/>
      <c r="H187" s="43"/>
      <c r="I187" s="223"/>
      <c r="J187" s="43"/>
      <c r="K187" s="43"/>
      <c r="L187" s="47"/>
      <c r="M187" s="224"/>
      <c r="N187" s="225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152</v>
      </c>
      <c r="AU187" s="20" t="s">
        <v>88</v>
      </c>
    </row>
    <row r="188" s="13" customFormat="1">
      <c r="A188" s="13"/>
      <c r="B188" s="226"/>
      <c r="C188" s="227"/>
      <c r="D188" s="228" t="s">
        <v>154</v>
      </c>
      <c r="E188" s="229" t="s">
        <v>19</v>
      </c>
      <c r="F188" s="230" t="s">
        <v>311</v>
      </c>
      <c r="G188" s="227"/>
      <c r="H188" s="231">
        <v>20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154</v>
      </c>
      <c r="AU188" s="237" t="s">
        <v>88</v>
      </c>
      <c r="AV188" s="13" t="s">
        <v>88</v>
      </c>
      <c r="AW188" s="13" t="s">
        <v>37</v>
      </c>
      <c r="AX188" s="13" t="s">
        <v>86</v>
      </c>
      <c r="AY188" s="237" t="s">
        <v>143</v>
      </c>
    </row>
    <row r="189" s="2" customFormat="1" ht="24.15" customHeight="1">
      <c r="A189" s="41"/>
      <c r="B189" s="42"/>
      <c r="C189" s="260" t="s">
        <v>312</v>
      </c>
      <c r="D189" s="260" t="s">
        <v>215</v>
      </c>
      <c r="E189" s="261" t="s">
        <v>313</v>
      </c>
      <c r="F189" s="262" t="s">
        <v>314</v>
      </c>
      <c r="G189" s="263" t="s">
        <v>210</v>
      </c>
      <c r="H189" s="264">
        <v>22</v>
      </c>
      <c r="I189" s="265"/>
      <c r="J189" s="266">
        <f>ROUND(I189*H189,2)</f>
        <v>0</v>
      </c>
      <c r="K189" s="262" t="s">
        <v>149</v>
      </c>
      <c r="L189" s="267"/>
      <c r="M189" s="268" t="s">
        <v>19</v>
      </c>
      <c r="N189" s="269" t="s">
        <v>49</v>
      </c>
      <c r="O189" s="87"/>
      <c r="P189" s="217">
        <f>O189*H189</f>
        <v>0</v>
      </c>
      <c r="Q189" s="217">
        <v>0.0059500000000000004</v>
      </c>
      <c r="R189" s="217">
        <f>Q189*H189</f>
        <v>0.13090000000000002</v>
      </c>
      <c r="S189" s="217">
        <v>0</v>
      </c>
      <c r="T189" s="218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9" t="s">
        <v>202</v>
      </c>
      <c r="AT189" s="219" t="s">
        <v>215</v>
      </c>
      <c r="AU189" s="219" t="s">
        <v>88</v>
      </c>
      <c r="AY189" s="20" t="s">
        <v>143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86</v>
      </c>
      <c r="BK189" s="220">
        <f>ROUND(I189*H189,2)</f>
        <v>0</v>
      </c>
      <c r="BL189" s="20" t="s">
        <v>150</v>
      </c>
      <c r="BM189" s="219" t="s">
        <v>315</v>
      </c>
    </row>
    <row r="190" s="13" customFormat="1">
      <c r="A190" s="13"/>
      <c r="B190" s="226"/>
      <c r="C190" s="227"/>
      <c r="D190" s="228" t="s">
        <v>154</v>
      </c>
      <c r="E190" s="227"/>
      <c r="F190" s="230" t="s">
        <v>316</v>
      </c>
      <c r="G190" s="227"/>
      <c r="H190" s="231">
        <v>22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154</v>
      </c>
      <c r="AU190" s="237" t="s">
        <v>88</v>
      </c>
      <c r="AV190" s="13" t="s">
        <v>88</v>
      </c>
      <c r="AW190" s="13" t="s">
        <v>4</v>
      </c>
      <c r="AX190" s="13" t="s">
        <v>86</v>
      </c>
      <c r="AY190" s="237" t="s">
        <v>143</v>
      </c>
    </row>
    <row r="191" s="12" customFormat="1" ht="22.8" customHeight="1">
      <c r="A191" s="12"/>
      <c r="B191" s="192"/>
      <c r="C191" s="193"/>
      <c r="D191" s="194" t="s">
        <v>77</v>
      </c>
      <c r="E191" s="206" t="s">
        <v>168</v>
      </c>
      <c r="F191" s="206" t="s">
        <v>317</v>
      </c>
      <c r="G191" s="193"/>
      <c r="H191" s="193"/>
      <c r="I191" s="196"/>
      <c r="J191" s="207">
        <f>BK191</f>
        <v>0</v>
      </c>
      <c r="K191" s="193"/>
      <c r="L191" s="198"/>
      <c r="M191" s="199"/>
      <c r="N191" s="200"/>
      <c r="O191" s="200"/>
      <c r="P191" s="201">
        <f>SUM(P192:P200)</f>
        <v>0</v>
      </c>
      <c r="Q191" s="200"/>
      <c r="R191" s="201">
        <f>SUM(R192:R200)</f>
        <v>0.0080000000000000002</v>
      </c>
      <c r="S191" s="200"/>
      <c r="T191" s="202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3" t="s">
        <v>86</v>
      </c>
      <c r="AT191" s="204" t="s">
        <v>77</v>
      </c>
      <c r="AU191" s="204" t="s">
        <v>86</v>
      </c>
      <c r="AY191" s="203" t="s">
        <v>143</v>
      </c>
      <c r="BK191" s="205">
        <f>SUM(BK192:BK200)</f>
        <v>0</v>
      </c>
    </row>
    <row r="192" s="2" customFormat="1" ht="37.8" customHeight="1">
      <c r="A192" s="41"/>
      <c r="B192" s="42"/>
      <c r="C192" s="208" t="s">
        <v>318</v>
      </c>
      <c r="D192" s="208" t="s">
        <v>145</v>
      </c>
      <c r="E192" s="209" t="s">
        <v>319</v>
      </c>
      <c r="F192" s="210" t="s">
        <v>320</v>
      </c>
      <c r="G192" s="211" t="s">
        <v>321</v>
      </c>
      <c r="H192" s="212">
        <v>1</v>
      </c>
      <c r="I192" s="213"/>
      <c r="J192" s="214">
        <f>ROUND(I192*H192,2)</f>
        <v>0</v>
      </c>
      <c r="K192" s="210" t="s">
        <v>149</v>
      </c>
      <c r="L192" s="47"/>
      <c r="M192" s="215" t="s">
        <v>19</v>
      </c>
      <c r="N192" s="216" t="s">
        <v>49</v>
      </c>
      <c r="O192" s="87"/>
      <c r="P192" s="217">
        <f>O192*H192</f>
        <v>0</v>
      </c>
      <c r="Q192" s="217">
        <v>0.002</v>
      </c>
      <c r="R192" s="217">
        <f>Q192*H192</f>
        <v>0.002</v>
      </c>
      <c r="S192" s="217">
        <v>0</v>
      </c>
      <c r="T192" s="218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9" t="s">
        <v>150</v>
      </c>
      <c r="AT192" s="219" t="s">
        <v>145</v>
      </c>
      <c r="AU192" s="219" t="s">
        <v>88</v>
      </c>
      <c r="AY192" s="20" t="s">
        <v>143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86</v>
      </c>
      <c r="BK192" s="220">
        <f>ROUND(I192*H192,2)</f>
        <v>0</v>
      </c>
      <c r="BL192" s="20" t="s">
        <v>150</v>
      </c>
      <c r="BM192" s="219" t="s">
        <v>322</v>
      </c>
    </row>
    <row r="193" s="2" customFormat="1">
      <c r="A193" s="41"/>
      <c r="B193" s="42"/>
      <c r="C193" s="43"/>
      <c r="D193" s="221" t="s">
        <v>152</v>
      </c>
      <c r="E193" s="43"/>
      <c r="F193" s="222" t="s">
        <v>323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152</v>
      </c>
      <c r="AU193" s="20" t="s">
        <v>88</v>
      </c>
    </row>
    <row r="194" s="2" customFormat="1" ht="37.8" customHeight="1">
      <c r="A194" s="41"/>
      <c r="B194" s="42"/>
      <c r="C194" s="208" t="s">
        <v>324</v>
      </c>
      <c r="D194" s="208" t="s">
        <v>145</v>
      </c>
      <c r="E194" s="209" t="s">
        <v>325</v>
      </c>
      <c r="F194" s="210" t="s">
        <v>326</v>
      </c>
      <c r="G194" s="211" t="s">
        <v>321</v>
      </c>
      <c r="H194" s="212">
        <v>3</v>
      </c>
      <c r="I194" s="213"/>
      <c r="J194" s="214">
        <f>ROUND(I194*H194,2)</f>
        <v>0</v>
      </c>
      <c r="K194" s="210" t="s">
        <v>149</v>
      </c>
      <c r="L194" s="47"/>
      <c r="M194" s="215" t="s">
        <v>19</v>
      </c>
      <c r="N194" s="216" t="s">
        <v>49</v>
      </c>
      <c r="O194" s="87"/>
      <c r="P194" s="217">
        <f>O194*H194</f>
        <v>0</v>
      </c>
      <c r="Q194" s="217">
        <v>0.002</v>
      </c>
      <c r="R194" s="217">
        <f>Q194*H194</f>
        <v>0.0060000000000000001</v>
      </c>
      <c r="S194" s="217">
        <v>0</v>
      </c>
      <c r="T194" s="218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9" t="s">
        <v>150</v>
      </c>
      <c r="AT194" s="219" t="s">
        <v>145</v>
      </c>
      <c r="AU194" s="219" t="s">
        <v>88</v>
      </c>
      <c r="AY194" s="20" t="s">
        <v>143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0" t="s">
        <v>86</v>
      </c>
      <c r="BK194" s="220">
        <f>ROUND(I194*H194,2)</f>
        <v>0</v>
      </c>
      <c r="BL194" s="20" t="s">
        <v>150</v>
      </c>
      <c r="BM194" s="219" t="s">
        <v>327</v>
      </c>
    </row>
    <row r="195" s="2" customFormat="1">
      <c r="A195" s="41"/>
      <c r="B195" s="42"/>
      <c r="C195" s="43"/>
      <c r="D195" s="221" t="s">
        <v>152</v>
      </c>
      <c r="E195" s="43"/>
      <c r="F195" s="222" t="s">
        <v>328</v>
      </c>
      <c r="G195" s="43"/>
      <c r="H195" s="43"/>
      <c r="I195" s="223"/>
      <c r="J195" s="43"/>
      <c r="K195" s="43"/>
      <c r="L195" s="47"/>
      <c r="M195" s="224"/>
      <c r="N195" s="225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152</v>
      </c>
      <c r="AU195" s="20" t="s">
        <v>88</v>
      </c>
    </row>
    <row r="196" s="2" customFormat="1" ht="33" customHeight="1">
      <c r="A196" s="41"/>
      <c r="B196" s="42"/>
      <c r="C196" s="208" t="s">
        <v>329</v>
      </c>
      <c r="D196" s="208" t="s">
        <v>145</v>
      </c>
      <c r="E196" s="209" t="s">
        <v>330</v>
      </c>
      <c r="F196" s="210" t="s">
        <v>331</v>
      </c>
      <c r="G196" s="211" t="s">
        <v>321</v>
      </c>
      <c r="H196" s="212">
        <v>1</v>
      </c>
      <c r="I196" s="213"/>
      <c r="J196" s="214">
        <f>ROUND(I196*H196,2)</f>
        <v>0</v>
      </c>
      <c r="K196" s="210" t="s">
        <v>149</v>
      </c>
      <c r="L196" s="47"/>
      <c r="M196" s="215" t="s">
        <v>19</v>
      </c>
      <c r="N196" s="216" t="s">
        <v>49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150</v>
      </c>
      <c r="AT196" s="219" t="s">
        <v>145</v>
      </c>
      <c r="AU196" s="219" t="s">
        <v>88</v>
      </c>
      <c r="AY196" s="20" t="s">
        <v>143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86</v>
      </c>
      <c r="BK196" s="220">
        <f>ROUND(I196*H196,2)</f>
        <v>0</v>
      </c>
      <c r="BL196" s="20" t="s">
        <v>150</v>
      </c>
      <c r="BM196" s="219" t="s">
        <v>332</v>
      </c>
    </row>
    <row r="197" s="2" customFormat="1">
      <c r="A197" s="41"/>
      <c r="B197" s="42"/>
      <c r="C197" s="43"/>
      <c r="D197" s="221" t="s">
        <v>152</v>
      </c>
      <c r="E197" s="43"/>
      <c r="F197" s="222" t="s">
        <v>333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152</v>
      </c>
      <c r="AU197" s="20" t="s">
        <v>88</v>
      </c>
    </row>
    <row r="198" s="2" customFormat="1" ht="49.05" customHeight="1">
      <c r="A198" s="41"/>
      <c r="B198" s="42"/>
      <c r="C198" s="260" t="s">
        <v>334</v>
      </c>
      <c r="D198" s="260" t="s">
        <v>215</v>
      </c>
      <c r="E198" s="261" t="s">
        <v>335</v>
      </c>
      <c r="F198" s="262" t="s">
        <v>336</v>
      </c>
      <c r="G198" s="263" t="s">
        <v>19</v>
      </c>
      <c r="H198" s="264">
        <v>1</v>
      </c>
      <c r="I198" s="265"/>
      <c r="J198" s="266">
        <f>ROUND(I198*H198,2)</f>
        <v>0</v>
      </c>
      <c r="K198" s="262" t="s">
        <v>19</v>
      </c>
      <c r="L198" s="267"/>
      <c r="M198" s="268" t="s">
        <v>19</v>
      </c>
      <c r="N198" s="269" t="s">
        <v>49</v>
      </c>
      <c r="O198" s="87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9" t="s">
        <v>202</v>
      </c>
      <c r="AT198" s="219" t="s">
        <v>215</v>
      </c>
      <c r="AU198" s="219" t="s">
        <v>88</v>
      </c>
      <c r="AY198" s="20" t="s">
        <v>143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86</v>
      </c>
      <c r="BK198" s="220">
        <f>ROUND(I198*H198,2)</f>
        <v>0</v>
      </c>
      <c r="BL198" s="20" t="s">
        <v>150</v>
      </c>
      <c r="BM198" s="219" t="s">
        <v>337</v>
      </c>
    </row>
    <row r="199" s="2" customFormat="1" ht="24.15" customHeight="1">
      <c r="A199" s="41"/>
      <c r="B199" s="42"/>
      <c r="C199" s="208" t="s">
        <v>338</v>
      </c>
      <c r="D199" s="208" t="s">
        <v>145</v>
      </c>
      <c r="E199" s="209" t="s">
        <v>339</v>
      </c>
      <c r="F199" s="210" t="s">
        <v>340</v>
      </c>
      <c r="G199" s="211" t="s">
        <v>19</v>
      </c>
      <c r="H199" s="212">
        <v>2</v>
      </c>
      <c r="I199" s="213"/>
      <c r="J199" s="214">
        <f>ROUND(I199*H199,2)</f>
        <v>0</v>
      </c>
      <c r="K199" s="210" t="s">
        <v>19</v>
      </c>
      <c r="L199" s="47"/>
      <c r="M199" s="215" t="s">
        <v>19</v>
      </c>
      <c r="N199" s="216" t="s">
        <v>49</v>
      </c>
      <c r="O199" s="87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9" t="s">
        <v>150</v>
      </c>
      <c r="AT199" s="219" t="s">
        <v>145</v>
      </c>
      <c r="AU199" s="219" t="s">
        <v>88</v>
      </c>
      <c r="AY199" s="20" t="s">
        <v>143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86</v>
      </c>
      <c r="BK199" s="220">
        <f>ROUND(I199*H199,2)</f>
        <v>0</v>
      </c>
      <c r="BL199" s="20" t="s">
        <v>150</v>
      </c>
      <c r="BM199" s="219" t="s">
        <v>341</v>
      </c>
    </row>
    <row r="200" s="2" customFormat="1" ht="78" customHeight="1">
      <c r="A200" s="41"/>
      <c r="B200" s="42"/>
      <c r="C200" s="260" t="s">
        <v>342</v>
      </c>
      <c r="D200" s="260" t="s">
        <v>215</v>
      </c>
      <c r="E200" s="261" t="s">
        <v>343</v>
      </c>
      <c r="F200" s="262" t="s">
        <v>344</v>
      </c>
      <c r="G200" s="263" t="s">
        <v>19</v>
      </c>
      <c r="H200" s="264">
        <v>2</v>
      </c>
      <c r="I200" s="265"/>
      <c r="J200" s="266">
        <f>ROUND(I200*H200,2)</f>
        <v>0</v>
      </c>
      <c r="K200" s="262" t="s">
        <v>19</v>
      </c>
      <c r="L200" s="267"/>
      <c r="M200" s="268" t="s">
        <v>19</v>
      </c>
      <c r="N200" s="269" t="s">
        <v>49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202</v>
      </c>
      <c r="AT200" s="219" t="s">
        <v>215</v>
      </c>
      <c r="AU200" s="219" t="s">
        <v>88</v>
      </c>
      <c r="AY200" s="20" t="s">
        <v>143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150</v>
      </c>
      <c r="BM200" s="219" t="s">
        <v>345</v>
      </c>
    </row>
    <row r="201" s="12" customFormat="1" ht="22.8" customHeight="1">
      <c r="A201" s="12"/>
      <c r="B201" s="192"/>
      <c r="C201" s="193"/>
      <c r="D201" s="194" t="s">
        <v>77</v>
      </c>
      <c r="E201" s="206" t="s">
        <v>150</v>
      </c>
      <c r="F201" s="206" t="s">
        <v>346</v>
      </c>
      <c r="G201" s="193"/>
      <c r="H201" s="193"/>
      <c r="I201" s="196"/>
      <c r="J201" s="207">
        <f>BK201</f>
        <v>0</v>
      </c>
      <c r="K201" s="193"/>
      <c r="L201" s="198"/>
      <c r="M201" s="199"/>
      <c r="N201" s="200"/>
      <c r="O201" s="200"/>
      <c r="P201" s="201">
        <f>SUM(P202:P208)</f>
        <v>0</v>
      </c>
      <c r="Q201" s="200"/>
      <c r="R201" s="201">
        <f>SUM(R202:R208)</f>
        <v>0</v>
      </c>
      <c r="S201" s="200"/>
      <c r="T201" s="202">
        <f>SUM(T202:T208)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3" t="s">
        <v>86</v>
      </c>
      <c r="AT201" s="204" t="s">
        <v>77</v>
      </c>
      <c r="AU201" s="204" t="s">
        <v>86</v>
      </c>
      <c r="AY201" s="203" t="s">
        <v>143</v>
      </c>
      <c r="BK201" s="205">
        <f>SUM(BK202:BK208)</f>
        <v>0</v>
      </c>
    </row>
    <row r="202" s="2" customFormat="1" ht="33" customHeight="1">
      <c r="A202" s="41"/>
      <c r="B202" s="42"/>
      <c r="C202" s="208" t="s">
        <v>347</v>
      </c>
      <c r="D202" s="208" t="s">
        <v>145</v>
      </c>
      <c r="E202" s="209" t="s">
        <v>348</v>
      </c>
      <c r="F202" s="210" t="s">
        <v>349</v>
      </c>
      <c r="G202" s="211" t="s">
        <v>148</v>
      </c>
      <c r="H202" s="212">
        <v>22.100999999999999</v>
      </c>
      <c r="I202" s="213"/>
      <c r="J202" s="214">
        <f>ROUND(I202*H202,2)</f>
        <v>0</v>
      </c>
      <c r="K202" s="210" t="s">
        <v>149</v>
      </c>
      <c r="L202" s="47"/>
      <c r="M202" s="215" t="s">
        <v>19</v>
      </c>
      <c r="N202" s="216" t="s">
        <v>49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150</v>
      </c>
      <c r="AT202" s="219" t="s">
        <v>145</v>
      </c>
      <c r="AU202" s="219" t="s">
        <v>88</v>
      </c>
      <c r="AY202" s="20" t="s">
        <v>143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86</v>
      </c>
      <c r="BK202" s="220">
        <f>ROUND(I202*H202,2)</f>
        <v>0</v>
      </c>
      <c r="BL202" s="20" t="s">
        <v>150</v>
      </c>
      <c r="BM202" s="219" t="s">
        <v>350</v>
      </c>
    </row>
    <row r="203" s="2" customFormat="1">
      <c r="A203" s="41"/>
      <c r="B203" s="42"/>
      <c r="C203" s="43"/>
      <c r="D203" s="221" t="s">
        <v>152</v>
      </c>
      <c r="E203" s="43"/>
      <c r="F203" s="222" t="s">
        <v>351</v>
      </c>
      <c r="G203" s="43"/>
      <c r="H203" s="43"/>
      <c r="I203" s="223"/>
      <c r="J203" s="43"/>
      <c r="K203" s="43"/>
      <c r="L203" s="47"/>
      <c r="M203" s="224"/>
      <c r="N203" s="225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152</v>
      </c>
      <c r="AU203" s="20" t="s">
        <v>88</v>
      </c>
    </row>
    <row r="204" s="13" customFormat="1">
      <c r="A204" s="13"/>
      <c r="B204" s="226"/>
      <c r="C204" s="227"/>
      <c r="D204" s="228" t="s">
        <v>154</v>
      </c>
      <c r="E204" s="229" t="s">
        <v>19</v>
      </c>
      <c r="F204" s="230" t="s">
        <v>352</v>
      </c>
      <c r="G204" s="227"/>
      <c r="H204" s="231">
        <v>4.444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154</v>
      </c>
      <c r="AU204" s="237" t="s">
        <v>88</v>
      </c>
      <c r="AV204" s="13" t="s">
        <v>88</v>
      </c>
      <c r="AW204" s="13" t="s">
        <v>37</v>
      </c>
      <c r="AX204" s="13" t="s">
        <v>78</v>
      </c>
      <c r="AY204" s="237" t="s">
        <v>143</v>
      </c>
    </row>
    <row r="205" s="13" customFormat="1">
      <c r="A205" s="13"/>
      <c r="B205" s="226"/>
      <c r="C205" s="227"/>
      <c r="D205" s="228" t="s">
        <v>154</v>
      </c>
      <c r="E205" s="229" t="s">
        <v>19</v>
      </c>
      <c r="F205" s="230" t="s">
        <v>353</v>
      </c>
      <c r="G205" s="227"/>
      <c r="H205" s="231">
        <v>13.222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154</v>
      </c>
      <c r="AU205" s="237" t="s">
        <v>88</v>
      </c>
      <c r="AV205" s="13" t="s">
        <v>88</v>
      </c>
      <c r="AW205" s="13" t="s">
        <v>37</v>
      </c>
      <c r="AX205" s="13" t="s">
        <v>78</v>
      </c>
      <c r="AY205" s="237" t="s">
        <v>143</v>
      </c>
    </row>
    <row r="206" s="13" customFormat="1">
      <c r="A206" s="13"/>
      <c r="B206" s="226"/>
      <c r="C206" s="227"/>
      <c r="D206" s="228" t="s">
        <v>154</v>
      </c>
      <c r="E206" s="229" t="s">
        <v>19</v>
      </c>
      <c r="F206" s="230" t="s">
        <v>354</v>
      </c>
      <c r="G206" s="227"/>
      <c r="H206" s="231">
        <v>3.835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154</v>
      </c>
      <c r="AU206" s="237" t="s">
        <v>88</v>
      </c>
      <c r="AV206" s="13" t="s">
        <v>88</v>
      </c>
      <c r="AW206" s="13" t="s">
        <v>37</v>
      </c>
      <c r="AX206" s="13" t="s">
        <v>78</v>
      </c>
      <c r="AY206" s="237" t="s">
        <v>143</v>
      </c>
    </row>
    <row r="207" s="13" customFormat="1">
      <c r="A207" s="13"/>
      <c r="B207" s="226"/>
      <c r="C207" s="227"/>
      <c r="D207" s="228" t="s">
        <v>154</v>
      </c>
      <c r="E207" s="229" t="s">
        <v>19</v>
      </c>
      <c r="F207" s="230" t="s">
        <v>355</v>
      </c>
      <c r="G207" s="227"/>
      <c r="H207" s="231">
        <v>0.59999999999999998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154</v>
      </c>
      <c r="AU207" s="237" t="s">
        <v>88</v>
      </c>
      <c r="AV207" s="13" t="s">
        <v>88</v>
      </c>
      <c r="AW207" s="13" t="s">
        <v>37</v>
      </c>
      <c r="AX207" s="13" t="s">
        <v>78</v>
      </c>
      <c r="AY207" s="237" t="s">
        <v>143</v>
      </c>
    </row>
    <row r="208" s="14" customFormat="1">
      <c r="A208" s="14"/>
      <c r="B208" s="238"/>
      <c r="C208" s="239"/>
      <c r="D208" s="228" t="s">
        <v>154</v>
      </c>
      <c r="E208" s="240" t="s">
        <v>102</v>
      </c>
      <c r="F208" s="241" t="s">
        <v>157</v>
      </c>
      <c r="G208" s="239"/>
      <c r="H208" s="242">
        <v>22.100999999999999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154</v>
      </c>
      <c r="AU208" s="248" t="s">
        <v>88</v>
      </c>
      <c r="AV208" s="14" t="s">
        <v>150</v>
      </c>
      <c r="AW208" s="14" t="s">
        <v>37</v>
      </c>
      <c r="AX208" s="14" t="s">
        <v>86</v>
      </c>
      <c r="AY208" s="248" t="s">
        <v>143</v>
      </c>
    </row>
    <row r="209" s="12" customFormat="1" ht="22.8" customHeight="1">
      <c r="A209" s="12"/>
      <c r="B209" s="192"/>
      <c r="C209" s="193"/>
      <c r="D209" s="194" t="s">
        <v>77</v>
      </c>
      <c r="E209" s="206" t="s">
        <v>202</v>
      </c>
      <c r="F209" s="206" t="s">
        <v>356</v>
      </c>
      <c r="G209" s="193"/>
      <c r="H209" s="193"/>
      <c r="I209" s="196"/>
      <c r="J209" s="207">
        <f>BK209</f>
        <v>0</v>
      </c>
      <c r="K209" s="193"/>
      <c r="L209" s="198"/>
      <c r="M209" s="199"/>
      <c r="N209" s="200"/>
      <c r="O209" s="200"/>
      <c r="P209" s="201">
        <f>SUM(P210:P278)</f>
        <v>0</v>
      </c>
      <c r="Q209" s="200"/>
      <c r="R209" s="201">
        <f>SUM(R210:R278)</f>
        <v>1.942380502</v>
      </c>
      <c r="S209" s="200"/>
      <c r="T209" s="202">
        <f>SUM(T210:T278)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3" t="s">
        <v>86</v>
      </c>
      <c r="AT209" s="204" t="s">
        <v>77</v>
      </c>
      <c r="AU209" s="204" t="s">
        <v>86</v>
      </c>
      <c r="AY209" s="203" t="s">
        <v>143</v>
      </c>
      <c r="BK209" s="205">
        <f>SUM(BK210:BK278)</f>
        <v>0</v>
      </c>
    </row>
    <row r="210" s="2" customFormat="1" ht="37.8" customHeight="1">
      <c r="A210" s="41"/>
      <c r="B210" s="42"/>
      <c r="C210" s="208" t="s">
        <v>357</v>
      </c>
      <c r="D210" s="208" t="s">
        <v>145</v>
      </c>
      <c r="E210" s="209" t="s">
        <v>358</v>
      </c>
      <c r="F210" s="210" t="s">
        <v>359</v>
      </c>
      <c r="G210" s="211" t="s">
        <v>321</v>
      </c>
      <c r="H210" s="212">
        <v>2</v>
      </c>
      <c r="I210" s="213"/>
      <c r="J210" s="214">
        <f>ROUND(I210*H210,2)</f>
        <v>0</v>
      </c>
      <c r="K210" s="210" t="s">
        <v>149</v>
      </c>
      <c r="L210" s="47"/>
      <c r="M210" s="215" t="s">
        <v>19</v>
      </c>
      <c r="N210" s="216" t="s">
        <v>49</v>
      </c>
      <c r="O210" s="87"/>
      <c r="P210" s="217">
        <f>O210*H210</f>
        <v>0</v>
      </c>
      <c r="Q210" s="217">
        <v>0.0016692</v>
      </c>
      <c r="R210" s="217">
        <f>Q210*H210</f>
        <v>0.0033384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150</v>
      </c>
      <c r="AT210" s="219" t="s">
        <v>145</v>
      </c>
      <c r="AU210" s="219" t="s">
        <v>88</v>
      </c>
      <c r="AY210" s="20" t="s">
        <v>143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150</v>
      </c>
      <c r="BM210" s="219" t="s">
        <v>360</v>
      </c>
    </row>
    <row r="211" s="2" customFormat="1">
      <c r="A211" s="41"/>
      <c r="B211" s="42"/>
      <c r="C211" s="43"/>
      <c r="D211" s="221" t="s">
        <v>152</v>
      </c>
      <c r="E211" s="43"/>
      <c r="F211" s="222" t="s">
        <v>361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152</v>
      </c>
      <c r="AU211" s="20" t="s">
        <v>88</v>
      </c>
    </row>
    <row r="212" s="2" customFormat="1" ht="24.15" customHeight="1">
      <c r="A212" s="41"/>
      <c r="B212" s="42"/>
      <c r="C212" s="260" t="s">
        <v>362</v>
      </c>
      <c r="D212" s="260" t="s">
        <v>215</v>
      </c>
      <c r="E212" s="261" t="s">
        <v>363</v>
      </c>
      <c r="F212" s="262" t="s">
        <v>364</v>
      </c>
      <c r="G212" s="263" t="s">
        <v>321</v>
      </c>
      <c r="H212" s="264">
        <v>2.02</v>
      </c>
      <c r="I212" s="265"/>
      <c r="J212" s="266">
        <f>ROUND(I212*H212,2)</f>
        <v>0</v>
      </c>
      <c r="K212" s="262" t="s">
        <v>149</v>
      </c>
      <c r="L212" s="267"/>
      <c r="M212" s="268" t="s">
        <v>19</v>
      </c>
      <c r="N212" s="269" t="s">
        <v>49</v>
      </c>
      <c r="O212" s="87"/>
      <c r="P212" s="217">
        <f>O212*H212</f>
        <v>0</v>
      </c>
      <c r="Q212" s="217">
        <v>0.026800000000000001</v>
      </c>
      <c r="R212" s="217">
        <f>Q212*H212</f>
        <v>0.054136000000000004</v>
      </c>
      <c r="S212" s="217">
        <v>0</v>
      </c>
      <c r="T212" s="218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9" t="s">
        <v>202</v>
      </c>
      <c r="AT212" s="219" t="s">
        <v>215</v>
      </c>
      <c r="AU212" s="219" t="s">
        <v>88</v>
      </c>
      <c r="AY212" s="20" t="s">
        <v>143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86</v>
      </c>
      <c r="BK212" s="220">
        <f>ROUND(I212*H212,2)</f>
        <v>0</v>
      </c>
      <c r="BL212" s="20" t="s">
        <v>150</v>
      </c>
      <c r="BM212" s="219" t="s">
        <v>365</v>
      </c>
    </row>
    <row r="213" s="13" customFormat="1">
      <c r="A213" s="13"/>
      <c r="B213" s="226"/>
      <c r="C213" s="227"/>
      <c r="D213" s="228" t="s">
        <v>154</v>
      </c>
      <c r="E213" s="227"/>
      <c r="F213" s="230" t="s">
        <v>366</v>
      </c>
      <c r="G213" s="227"/>
      <c r="H213" s="231">
        <v>2.02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154</v>
      </c>
      <c r="AU213" s="237" t="s">
        <v>88</v>
      </c>
      <c r="AV213" s="13" t="s">
        <v>88</v>
      </c>
      <c r="AW213" s="13" t="s">
        <v>4</v>
      </c>
      <c r="AX213" s="13" t="s">
        <v>86</v>
      </c>
      <c r="AY213" s="237" t="s">
        <v>143</v>
      </c>
    </row>
    <row r="214" s="2" customFormat="1" ht="49.05" customHeight="1">
      <c r="A214" s="41"/>
      <c r="B214" s="42"/>
      <c r="C214" s="208" t="s">
        <v>367</v>
      </c>
      <c r="D214" s="208" t="s">
        <v>145</v>
      </c>
      <c r="E214" s="209" t="s">
        <v>368</v>
      </c>
      <c r="F214" s="210" t="s">
        <v>369</v>
      </c>
      <c r="G214" s="211" t="s">
        <v>321</v>
      </c>
      <c r="H214" s="212">
        <v>1</v>
      </c>
      <c r="I214" s="213"/>
      <c r="J214" s="214">
        <f>ROUND(I214*H214,2)</f>
        <v>0</v>
      </c>
      <c r="K214" s="210" t="s">
        <v>149</v>
      </c>
      <c r="L214" s="47"/>
      <c r="M214" s="215" t="s">
        <v>19</v>
      </c>
      <c r="N214" s="216" t="s">
        <v>49</v>
      </c>
      <c r="O214" s="87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150</v>
      </c>
      <c r="AT214" s="219" t="s">
        <v>145</v>
      </c>
      <c r="AU214" s="219" t="s">
        <v>88</v>
      </c>
      <c r="AY214" s="20" t="s">
        <v>143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150</v>
      </c>
      <c r="BM214" s="219" t="s">
        <v>370</v>
      </c>
    </row>
    <row r="215" s="2" customFormat="1">
      <c r="A215" s="41"/>
      <c r="B215" s="42"/>
      <c r="C215" s="43"/>
      <c r="D215" s="221" t="s">
        <v>152</v>
      </c>
      <c r="E215" s="43"/>
      <c r="F215" s="222" t="s">
        <v>371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152</v>
      </c>
      <c r="AU215" s="20" t="s">
        <v>88</v>
      </c>
    </row>
    <row r="216" s="2" customFormat="1" ht="24.15" customHeight="1">
      <c r="A216" s="41"/>
      <c r="B216" s="42"/>
      <c r="C216" s="260" t="s">
        <v>372</v>
      </c>
      <c r="D216" s="260" t="s">
        <v>215</v>
      </c>
      <c r="E216" s="261" t="s">
        <v>373</v>
      </c>
      <c r="F216" s="262" t="s">
        <v>374</v>
      </c>
      <c r="G216" s="263" t="s">
        <v>321</v>
      </c>
      <c r="H216" s="264">
        <v>1</v>
      </c>
      <c r="I216" s="265"/>
      <c r="J216" s="266">
        <f>ROUND(I216*H216,2)</f>
        <v>0</v>
      </c>
      <c r="K216" s="262" t="s">
        <v>149</v>
      </c>
      <c r="L216" s="267"/>
      <c r="M216" s="268" t="s">
        <v>19</v>
      </c>
      <c r="N216" s="269" t="s">
        <v>49</v>
      </c>
      <c r="O216" s="87"/>
      <c r="P216" s="217">
        <f>O216*H216</f>
        <v>0</v>
      </c>
      <c r="Q216" s="217">
        <v>0.0161</v>
      </c>
      <c r="R216" s="217">
        <f>Q216*H216</f>
        <v>0.0161</v>
      </c>
      <c r="S216" s="217">
        <v>0</v>
      </c>
      <c r="T216" s="218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9" t="s">
        <v>202</v>
      </c>
      <c r="AT216" s="219" t="s">
        <v>215</v>
      </c>
      <c r="AU216" s="219" t="s">
        <v>88</v>
      </c>
      <c r="AY216" s="20" t="s">
        <v>143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86</v>
      </c>
      <c r="BK216" s="220">
        <f>ROUND(I216*H216,2)</f>
        <v>0</v>
      </c>
      <c r="BL216" s="20" t="s">
        <v>150</v>
      </c>
      <c r="BM216" s="219" t="s">
        <v>375</v>
      </c>
    </row>
    <row r="217" s="2" customFormat="1" ht="37.8" customHeight="1">
      <c r="A217" s="41"/>
      <c r="B217" s="42"/>
      <c r="C217" s="208" t="s">
        <v>376</v>
      </c>
      <c r="D217" s="208" t="s">
        <v>145</v>
      </c>
      <c r="E217" s="209" t="s">
        <v>377</v>
      </c>
      <c r="F217" s="210" t="s">
        <v>378</v>
      </c>
      <c r="G217" s="211" t="s">
        <v>210</v>
      </c>
      <c r="H217" s="212">
        <v>22.699999999999999</v>
      </c>
      <c r="I217" s="213"/>
      <c r="J217" s="214">
        <f>ROUND(I217*H217,2)</f>
        <v>0</v>
      </c>
      <c r="K217" s="210" t="s">
        <v>149</v>
      </c>
      <c r="L217" s="47"/>
      <c r="M217" s="215" t="s">
        <v>19</v>
      </c>
      <c r="N217" s="216" t="s">
        <v>49</v>
      </c>
      <c r="O217" s="87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9" t="s">
        <v>150</v>
      </c>
      <c r="AT217" s="219" t="s">
        <v>145</v>
      </c>
      <c r="AU217" s="219" t="s">
        <v>88</v>
      </c>
      <c r="AY217" s="20" t="s">
        <v>143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86</v>
      </c>
      <c r="BK217" s="220">
        <f>ROUND(I217*H217,2)</f>
        <v>0</v>
      </c>
      <c r="BL217" s="20" t="s">
        <v>150</v>
      </c>
      <c r="BM217" s="219" t="s">
        <v>379</v>
      </c>
    </row>
    <row r="218" s="2" customFormat="1">
      <c r="A218" s="41"/>
      <c r="B218" s="42"/>
      <c r="C218" s="43"/>
      <c r="D218" s="221" t="s">
        <v>152</v>
      </c>
      <c r="E218" s="43"/>
      <c r="F218" s="222" t="s">
        <v>380</v>
      </c>
      <c r="G218" s="43"/>
      <c r="H218" s="43"/>
      <c r="I218" s="223"/>
      <c r="J218" s="43"/>
      <c r="K218" s="43"/>
      <c r="L218" s="47"/>
      <c r="M218" s="224"/>
      <c r="N218" s="225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152</v>
      </c>
      <c r="AU218" s="20" t="s">
        <v>88</v>
      </c>
    </row>
    <row r="219" s="2" customFormat="1" ht="24.15" customHeight="1">
      <c r="A219" s="41"/>
      <c r="B219" s="42"/>
      <c r="C219" s="260" t="s">
        <v>381</v>
      </c>
      <c r="D219" s="260" t="s">
        <v>215</v>
      </c>
      <c r="E219" s="261" t="s">
        <v>382</v>
      </c>
      <c r="F219" s="262" t="s">
        <v>383</v>
      </c>
      <c r="G219" s="263" t="s">
        <v>210</v>
      </c>
      <c r="H219" s="264">
        <v>23.041</v>
      </c>
      <c r="I219" s="265"/>
      <c r="J219" s="266">
        <f>ROUND(I219*H219,2)</f>
        <v>0</v>
      </c>
      <c r="K219" s="262" t="s">
        <v>149</v>
      </c>
      <c r="L219" s="267"/>
      <c r="M219" s="268" t="s">
        <v>19</v>
      </c>
      <c r="N219" s="269" t="s">
        <v>49</v>
      </c>
      <c r="O219" s="87"/>
      <c r="P219" s="217">
        <f>O219*H219</f>
        <v>0</v>
      </c>
      <c r="Q219" s="217">
        <v>0.00106</v>
      </c>
      <c r="R219" s="217">
        <f>Q219*H219</f>
        <v>0.024423460000000001</v>
      </c>
      <c r="S219" s="217">
        <v>0</v>
      </c>
      <c r="T219" s="218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9" t="s">
        <v>202</v>
      </c>
      <c r="AT219" s="219" t="s">
        <v>215</v>
      </c>
      <c r="AU219" s="219" t="s">
        <v>88</v>
      </c>
      <c r="AY219" s="20" t="s">
        <v>143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86</v>
      </c>
      <c r="BK219" s="220">
        <f>ROUND(I219*H219,2)</f>
        <v>0</v>
      </c>
      <c r="BL219" s="20" t="s">
        <v>150</v>
      </c>
      <c r="BM219" s="219" t="s">
        <v>384</v>
      </c>
    </row>
    <row r="220" s="13" customFormat="1">
      <c r="A220" s="13"/>
      <c r="B220" s="226"/>
      <c r="C220" s="227"/>
      <c r="D220" s="228" t="s">
        <v>154</v>
      </c>
      <c r="E220" s="227"/>
      <c r="F220" s="230" t="s">
        <v>385</v>
      </c>
      <c r="G220" s="227"/>
      <c r="H220" s="231">
        <v>23.041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154</v>
      </c>
      <c r="AU220" s="237" t="s">
        <v>88</v>
      </c>
      <c r="AV220" s="13" t="s">
        <v>88</v>
      </c>
      <c r="AW220" s="13" t="s">
        <v>4</v>
      </c>
      <c r="AX220" s="13" t="s">
        <v>86</v>
      </c>
      <c r="AY220" s="237" t="s">
        <v>143</v>
      </c>
    </row>
    <row r="221" s="2" customFormat="1" ht="44.25" customHeight="1">
      <c r="A221" s="41"/>
      <c r="B221" s="42"/>
      <c r="C221" s="208" t="s">
        <v>386</v>
      </c>
      <c r="D221" s="208" t="s">
        <v>145</v>
      </c>
      <c r="E221" s="209" t="s">
        <v>387</v>
      </c>
      <c r="F221" s="210" t="s">
        <v>388</v>
      </c>
      <c r="G221" s="211" t="s">
        <v>210</v>
      </c>
      <c r="H221" s="212">
        <v>4</v>
      </c>
      <c r="I221" s="213"/>
      <c r="J221" s="214">
        <f>ROUND(I221*H221,2)</f>
        <v>0</v>
      </c>
      <c r="K221" s="210" t="s">
        <v>149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150</v>
      </c>
      <c r="AT221" s="219" t="s">
        <v>145</v>
      </c>
      <c r="AU221" s="219" t="s">
        <v>88</v>
      </c>
      <c r="AY221" s="20" t="s">
        <v>143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150</v>
      </c>
      <c r="BM221" s="219" t="s">
        <v>389</v>
      </c>
    </row>
    <row r="222" s="2" customFormat="1">
      <c r="A222" s="41"/>
      <c r="B222" s="42"/>
      <c r="C222" s="43"/>
      <c r="D222" s="221" t="s">
        <v>152</v>
      </c>
      <c r="E222" s="43"/>
      <c r="F222" s="222" t="s">
        <v>390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152</v>
      </c>
      <c r="AU222" s="20" t="s">
        <v>88</v>
      </c>
    </row>
    <row r="223" s="2" customFormat="1" ht="24.15" customHeight="1">
      <c r="A223" s="41"/>
      <c r="B223" s="42"/>
      <c r="C223" s="260" t="s">
        <v>391</v>
      </c>
      <c r="D223" s="260" t="s">
        <v>215</v>
      </c>
      <c r="E223" s="261" t="s">
        <v>392</v>
      </c>
      <c r="F223" s="262" t="s">
        <v>393</v>
      </c>
      <c r="G223" s="263" t="s">
        <v>210</v>
      </c>
      <c r="H223" s="264">
        <v>4</v>
      </c>
      <c r="I223" s="265"/>
      <c r="J223" s="266">
        <f>ROUND(I223*H223,2)</f>
        <v>0</v>
      </c>
      <c r="K223" s="262" t="s">
        <v>394</v>
      </c>
      <c r="L223" s="267"/>
      <c r="M223" s="268" t="s">
        <v>19</v>
      </c>
      <c r="N223" s="269" t="s">
        <v>49</v>
      </c>
      <c r="O223" s="87"/>
      <c r="P223" s="217">
        <f>O223*H223</f>
        <v>0</v>
      </c>
      <c r="Q223" s="217">
        <v>0.00067000000000000002</v>
      </c>
      <c r="R223" s="217">
        <f>Q223*H223</f>
        <v>0.0026800000000000001</v>
      </c>
      <c r="S223" s="217">
        <v>0</v>
      </c>
      <c r="T223" s="218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9" t="s">
        <v>202</v>
      </c>
      <c r="AT223" s="219" t="s">
        <v>215</v>
      </c>
      <c r="AU223" s="219" t="s">
        <v>88</v>
      </c>
      <c r="AY223" s="20" t="s">
        <v>143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86</v>
      </c>
      <c r="BK223" s="220">
        <f>ROUND(I223*H223,2)</f>
        <v>0</v>
      </c>
      <c r="BL223" s="20" t="s">
        <v>150</v>
      </c>
      <c r="BM223" s="219" t="s">
        <v>395</v>
      </c>
    </row>
    <row r="224" s="2" customFormat="1" ht="44.25" customHeight="1">
      <c r="A224" s="41"/>
      <c r="B224" s="42"/>
      <c r="C224" s="208" t="s">
        <v>396</v>
      </c>
      <c r="D224" s="208" t="s">
        <v>145</v>
      </c>
      <c r="E224" s="209" t="s">
        <v>397</v>
      </c>
      <c r="F224" s="210" t="s">
        <v>398</v>
      </c>
      <c r="G224" s="211" t="s">
        <v>210</v>
      </c>
      <c r="H224" s="212">
        <v>120.2</v>
      </c>
      <c r="I224" s="213"/>
      <c r="J224" s="214">
        <f>ROUND(I224*H224,2)</f>
        <v>0</v>
      </c>
      <c r="K224" s="210" t="s">
        <v>149</v>
      </c>
      <c r="L224" s="47"/>
      <c r="M224" s="215" t="s">
        <v>19</v>
      </c>
      <c r="N224" s="216" t="s">
        <v>49</v>
      </c>
      <c r="O224" s="87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9" t="s">
        <v>150</v>
      </c>
      <c r="AT224" s="219" t="s">
        <v>145</v>
      </c>
      <c r="AU224" s="219" t="s">
        <v>88</v>
      </c>
      <c r="AY224" s="20" t="s">
        <v>143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86</v>
      </c>
      <c r="BK224" s="220">
        <f>ROUND(I224*H224,2)</f>
        <v>0</v>
      </c>
      <c r="BL224" s="20" t="s">
        <v>150</v>
      </c>
      <c r="BM224" s="219" t="s">
        <v>399</v>
      </c>
    </row>
    <row r="225" s="2" customFormat="1">
      <c r="A225" s="41"/>
      <c r="B225" s="42"/>
      <c r="C225" s="43"/>
      <c r="D225" s="221" t="s">
        <v>152</v>
      </c>
      <c r="E225" s="43"/>
      <c r="F225" s="222" t="s">
        <v>400</v>
      </c>
      <c r="G225" s="43"/>
      <c r="H225" s="43"/>
      <c r="I225" s="223"/>
      <c r="J225" s="43"/>
      <c r="K225" s="43"/>
      <c r="L225" s="47"/>
      <c r="M225" s="224"/>
      <c r="N225" s="225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152</v>
      </c>
      <c r="AU225" s="20" t="s">
        <v>88</v>
      </c>
    </row>
    <row r="226" s="13" customFormat="1">
      <c r="A226" s="13"/>
      <c r="B226" s="226"/>
      <c r="C226" s="227"/>
      <c r="D226" s="228" t="s">
        <v>154</v>
      </c>
      <c r="E226" s="229" t="s">
        <v>19</v>
      </c>
      <c r="F226" s="230" t="s">
        <v>401</v>
      </c>
      <c r="G226" s="227"/>
      <c r="H226" s="231">
        <v>120.2</v>
      </c>
      <c r="I226" s="232"/>
      <c r="J226" s="227"/>
      <c r="K226" s="227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154</v>
      </c>
      <c r="AU226" s="237" t="s">
        <v>88</v>
      </c>
      <c r="AV226" s="13" t="s">
        <v>88</v>
      </c>
      <c r="AW226" s="13" t="s">
        <v>37</v>
      </c>
      <c r="AX226" s="13" t="s">
        <v>86</v>
      </c>
      <c r="AY226" s="237" t="s">
        <v>143</v>
      </c>
    </row>
    <row r="227" s="2" customFormat="1" ht="24.15" customHeight="1">
      <c r="A227" s="41"/>
      <c r="B227" s="42"/>
      <c r="C227" s="260" t="s">
        <v>402</v>
      </c>
      <c r="D227" s="260" t="s">
        <v>215</v>
      </c>
      <c r="E227" s="261" t="s">
        <v>403</v>
      </c>
      <c r="F227" s="262" t="s">
        <v>404</v>
      </c>
      <c r="G227" s="263" t="s">
        <v>210</v>
      </c>
      <c r="H227" s="264">
        <v>122.003</v>
      </c>
      <c r="I227" s="265"/>
      <c r="J227" s="266">
        <f>ROUND(I227*H227,2)</f>
        <v>0</v>
      </c>
      <c r="K227" s="262" t="s">
        <v>149</v>
      </c>
      <c r="L227" s="267"/>
      <c r="M227" s="268" t="s">
        <v>19</v>
      </c>
      <c r="N227" s="269" t="s">
        <v>49</v>
      </c>
      <c r="O227" s="87"/>
      <c r="P227" s="217">
        <f>O227*H227</f>
        <v>0</v>
      </c>
      <c r="Q227" s="217">
        <v>0.0010499999999999999</v>
      </c>
      <c r="R227" s="217">
        <f>Q227*H227</f>
        <v>0.12810315</v>
      </c>
      <c r="S227" s="217">
        <v>0</v>
      </c>
      <c r="T227" s="218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9" t="s">
        <v>202</v>
      </c>
      <c r="AT227" s="219" t="s">
        <v>215</v>
      </c>
      <c r="AU227" s="219" t="s">
        <v>88</v>
      </c>
      <c r="AY227" s="20" t="s">
        <v>143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0" t="s">
        <v>86</v>
      </c>
      <c r="BK227" s="220">
        <f>ROUND(I227*H227,2)</f>
        <v>0</v>
      </c>
      <c r="BL227" s="20" t="s">
        <v>150</v>
      </c>
      <c r="BM227" s="219" t="s">
        <v>405</v>
      </c>
    </row>
    <row r="228" s="13" customFormat="1">
      <c r="A228" s="13"/>
      <c r="B228" s="226"/>
      <c r="C228" s="227"/>
      <c r="D228" s="228" t="s">
        <v>154</v>
      </c>
      <c r="E228" s="227"/>
      <c r="F228" s="230" t="s">
        <v>406</v>
      </c>
      <c r="G228" s="227"/>
      <c r="H228" s="231">
        <v>122.003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154</v>
      </c>
      <c r="AU228" s="237" t="s">
        <v>88</v>
      </c>
      <c r="AV228" s="13" t="s">
        <v>88</v>
      </c>
      <c r="AW228" s="13" t="s">
        <v>4</v>
      </c>
      <c r="AX228" s="13" t="s">
        <v>86</v>
      </c>
      <c r="AY228" s="237" t="s">
        <v>143</v>
      </c>
    </row>
    <row r="229" s="2" customFormat="1" ht="37.8" customHeight="1">
      <c r="A229" s="41"/>
      <c r="B229" s="42"/>
      <c r="C229" s="208" t="s">
        <v>407</v>
      </c>
      <c r="D229" s="208" t="s">
        <v>145</v>
      </c>
      <c r="E229" s="209" t="s">
        <v>408</v>
      </c>
      <c r="F229" s="210" t="s">
        <v>409</v>
      </c>
      <c r="G229" s="211" t="s">
        <v>210</v>
      </c>
      <c r="H229" s="212">
        <v>12.199999999999999</v>
      </c>
      <c r="I229" s="213"/>
      <c r="J229" s="214">
        <f>ROUND(I229*H229,2)</f>
        <v>0</v>
      </c>
      <c r="K229" s="210" t="s">
        <v>149</v>
      </c>
      <c r="L229" s="47"/>
      <c r="M229" s="215" t="s">
        <v>19</v>
      </c>
      <c r="N229" s="216" t="s">
        <v>49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150</v>
      </c>
      <c r="AT229" s="219" t="s">
        <v>145</v>
      </c>
      <c r="AU229" s="219" t="s">
        <v>88</v>
      </c>
      <c r="AY229" s="20" t="s">
        <v>143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150</v>
      </c>
      <c r="BM229" s="219" t="s">
        <v>410</v>
      </c>
    </row>
    <row r="230" s="2" customFormat="1">
      <c r="A230" s="41"/>
      <c r="B230" s="42"/>
      <c r="C230" s="43"/>
      <c r="D230" s="221" t="s">
        <v>152</v>
      </c>
      <c r="E230" s="43"/>
      <c r="F230" s="222" t="s">
        <v>411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152</v>
      </c>
      <c r="AU230" s="20" t="s">
        <v>88</v>
      </c>
    </row>
    <row r="231" s="2" customFormat="1" ht="24.15" customHeight="1">
      <c r="A231" s="41"/>
      <c r="B231" s="42"/>
      <c r="C231" s="260" t="s">
        <v>412</v>
      </c>
      <c r="D231" s="260" t="s">
        <v>215</v>
      </c>
      <c r="E231" s="261" t="s">
        <v>413</v>
      </c>
      <c r="F231" s="262" t="s">
        <v>414</v>
      </c>
      <c r="G231" s="263" t="s">
        <v>210</v>
      </c>
      <c r="H231" s="264">
        <v>12.382999999999999</v>
      </c>
      <c r="I231" s="265"/>
      <c r="J231" s="266">
        <f>ROUND(I231*H231,2)</f>
        <v>0</v>
      </c>
      <c r="K231" s="262" t="s">
        <v>149</v>
      </c>
      <c r="L231" s="267"/>
      <c r="M231" s="268" t="s">
        <v>19</v>
      </c>
      <c r="N231" s="269" t="s">
        <v>49</v>
      </c>
      <c r="O231" s="87"/>
      <c r="P231" s="217">
        <f>O231*H231</f>
        <v>0</v>
      </c>
      <c r="Q231" s="217">
        <v>0.00214</v>
      </c>
      <c r="R231" s="217">
        <f>Q231*H231</f>
        <v>0.026499619999999998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202</v>
      </c>
      <c r="AT231" s="219" t="s">
        <v>215</v>
      </c>
      <c r="AU231" s="219" t="s">
        <v>88</v>
      </c>
      <c r="AY231" s="20" t="s">
        <v>143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150</v>
      </c>
      <c r="BM231" s="219" t="s">
        <v>415</v>
      </c>
    </row>
    <row r="232" s="13" customFormat="1">
      <c r="A232" s="13"/>
      <c r="B232" s="226"/>
      <c r="C232" s="227"/>
      <c r="D232" s="228" t="s">
        <v>154</v>
      </c>
      <c r="E232" s="227"/>
      <c r="F232" s="230" t="s">
        <v>416</v>
      </c>
      <c r="G232" s="227"/>
      <c r="H232" s="231">
        <v>12.382999999999999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154</v>
      </c>
      <c r="AU232" s="237" t="s">
        <v>88</v>
      </c>
      <c r="AV232" s="13" t="s">
        <v>88</v>
      </c>
      <c r="AW232" s="13" t="s">
        <v>4</v>
      </c>
      <c r="AX232" s="13" t="s">
        <v>86</v>
      </c>
      <c r="AY232" s="237" t="s">
        <v>143</v>
      </c>
    </row>
    <row r="233" s="2" customFormat="1" ht="44.25" customHeight="1">
      <c r="A233" s="41"/>
      <c r="B233" s="42"/>
      <c r="C233" s="208" t="s">
        <v>417</v>
      </c>
      <c r="D233" s="208" t="s">
        <v>145</v>
      </c>
      <c r="E233" s="209" t="s">
        <v>418</v>
      </c>
      <c r="F233" s="210" t="s">
        <v>419</v>
      </c>
      <c r="G233" s="211" t="s">
        <v>210</v>
      </c>
      <c r="H233" s="212">
        <v>26.100000000000001</v>
      </c>
      <c r="I233" s="213"/>
      <c r="J233" s="214">
        <f>ROUND(I233*H233,2)</f>
        <v>0</v>
      </c>
      <c r="K233" s="210" t="s">
        <v>19</v>
      </c>
      <c r="L233" s="47"/>
      <c r="M233" s="215" t="s">
        <v>19</v>
      </c>
      <c r="N233" s="216" t="s">
        <v>49</v>
      </c>
      <c r="O233" s="87"/>
      <c r="P233" s="217">
        <f>O233*H233</f>
        <v>0</v>
      </c>
      <c r="Q233" s="217">
        <v>0.0074631999999999997</v>
      </c>
      <c r="R233" s="217">
        <f>Q233*H233</f>
        <v>0.19478951999999999</v>
      </c>
      <c r="S233" s="217">
        <v>0</v>
      </c>
      <c r="T233" s="218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9" t="s">
        <v>150</v>
      </c>
      <c r="AT233" s="219" t="s">
        <v>145</v>
      </c>
      <c r="AU233" s="219" t="s">
        <v>88</v>
      </c>
      <c r="AY233" s="20" t="s">
        <v>143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0" t="s">
        <v>86</v>
      </c>
      <c r="BK233" s="220">
        <f>ROUND(I233*H233,2)</f>
        <v>0</v>
      </c>
      <c r="BL233" s="20" t="s">
        <v>150</v>
      </c>
      <c r="BM233" s="219" t="s">
        <v>420</v>
      </c>
    </row>
    <row r="234" s="2" customFormat="1" ht="44.25" customHeight="1">
      <c r="A234" s="41"/>
      <c r="B234" s="42"/>
      <c r="C234" s="208" t="s">
        <v>421</v>
      </c>
      <c r="D234" s="208" t="s">
        <v>145</v>
      </c>
      <c r="E234" s="209" t="s">
        <v>422</v>
      </c>
      <c r="F234" s="210" t="s">
        <v>423</v>
      </c>
      <c r="G234" s="211" t="s">
        <v>210</v>
      </c>
      <c r="H234" s="212">
        <v>12.300000000000001</v>
      </c>
      <c r="I234" s="213"/>
      <c r="J234" s="214">
        <f>ROUND(I234*H234,2)</f>
        <v>0</v>
      </c>
      <c r="K234" s="210" t="s">
        <v>19</v>
      </c>
      <c r="L234" s="47"/>
      <c r="M234" s="215" t="s">
        <v>19</v>
      </c>
      <c r="N234" s="216" t="s">
        <v>49</v>
      </c>
      <c r="O234" s="87"/>
      <c r="P234" s="217">
        <f>O234*H234</f>
        <v>0</v>
      </c>
      <c r="Q234" s="217">
        <v>0.0027610999999999998</v>
      </c>
      <c r="R234" s="217">
        <f>Q234*H234</f>
        <v>0.033961529999999997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150</v>
      </c>
      <c r="AT234" s="219" t="s">
        <v>145</v>
      </c>
      <c r="AU234" s="219" t="s">
        <v>88</v>
      </c>
      <c r="AY234" s="20" t="s">
        <v>143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86</v>
      </c>
      <c r="BK234" s="220">
        <f>ROUND(I234*H234,2)</f>
        <v>0</v>
      </c>
      <c r="BL234" s="20" t="s">
        <v>150</v>
      </c>
      <c r="BM234" s="219" t="s">
        <v>424</v>
      </c>
    </row>
    <row r="235" s="2" customFormat="1" ht="44.25" customHeight="1">
      <c r="A235" s="41"/>
      <c r="B235" s="42"/>
      <c r="C235" s="208" t="s">
        <v>425</v>
      </c>
      <c r="D235" s="208" t="s">
        <v>145</v>
      </c>
      <c r="E235" s="209" t="s">
        <v>426</v>
      </c>
      <c r="F235" s="210" t="s">
        <v>427</v>
      </c>
      <c r="G235" s="211" t="s">
        <v>210</v>
      </c>
      <c r="H235" s="212">
        <v>2</v>
      </c>
      <c r="I235" s="213"/>
      <c r="J235" s="214">
        <f>ROUND(I235*H235,2)</f>
        <v>0</v>
      </c>
      <c r="K235" s="210" t="s">
        <v>19</v>
      </c>
      <c r="L235" s="47"/>
      <c r="M235" s="215" t="s">
        <v>19</v>
      </c>
      <c r="N235" s="216" t="s">
        <v>49</v>
      </c>
      <c r="O235" s="87"/>
      <c r="P235" s="217">
        <f>O235*H235</f>
        <v>0</v>
      </c>
      <c r="Q235" s="217">
        <v>0.0118218</v>
      </c>
      <c r="R235" s="217">
        <f>Q235*H235</f>
        <v>0.023643600000000001</v>
      </c>
      <c r="S235" s="217">
        <v>0</v>
      </c>
      <c r="T235" s="218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9" t="s">
        <v>150</v>
      </c>
      <c r="AT235" s="219" t="s">
        <v>145</v>
      </c>
      <c r="AU235" s="219" t="s">
        <v>88</v>
      </c>
      <c r="AY235" s="20" t="s">
        <v>143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86</v>
      </c>
      <c r="BK235" s="220">
        <f>ROUND(I235*H235,2)</f>
        <v>0</v>
      </c>
      <c r="BL235" s="20" t="s">
        <v>150</v>
      </c>
      <c r="BM235" s="219" t="s">
        <v>428</v>
      </c>
    </row>
    <row r="236" s="2" customFormat="1" ht="37.8" customHeight="1">
      <c r="A236" s="41"/>
      <c r="B236" s="42"/>
      <c r="C236" s="208" t="s">
        <v>429</v>
      </c>
      <c r="D236" s="208" t="s">
        <v>145</v>
      </c>
      <c r="E236" s="209" t="s">
        <v>430</v>
      </c>
      <c r="F236" s="210" t="s">
        <v>431</v>
      </c>
      <c r="G236" s="211" t="s">
        <v>321</v>
      </c>
      <c r="H236" s="212">
        <v>5</v>
      </c>
      <c r="I236" s="213"/>
      <c r="J236" s="214">
        <f>ROUND(I236*H236,2)</f>
        <v>0</v>
      </c>
      <c r="K236" s="210" t="s">
        <v>149</v>
      </c>
      <c r="L236" s="47"/>
      <c r="M236" s="215" t="s">
        <v>19</v>
      </c>
      <c r="N236" s="216" t="s">
        <v>49</v>
      </c>
      <c r="O236" s="87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9" t="s">
        <v>150</v>
      </c>
      <c r="AT236" s="219" t="s">
        <v>145</v>
      </c>
      <c r="AU236" s="219" t="s">
        <v>88</v>
      </c>
      <c r="AY236" s="20" t="s">
        <v>143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86</v>
      </c>
      <c r="BK236" s="220">
        <f>ROUND(I236*H236,2)</f>
        <v>0</v>
      </c>
      <c r="BL236" s="20" t="s">
        <v>150</v>
      </c>
      <c r="BM236" s="219" t="s">
        <v>432</v>
      </c>
    </row>
    <row r="237" s="2" customFormat="1">
      <c r="A237" s="41"/>
      <c r="B237" s="42"/>
      <c r="C237" s="43"/>
      <c r="D237" s="221" t="s">
        <v>152</v>
      </c>
      <c r="E237" s="43"/>
      <c r="F237" s="222" t="s">
        <v>433</v>
      </c>
      <c r="G237" s="43"/>
      <c r="H237" s="43"/>
      <c r="I237" s="223"/>
      <c r="J237" s="43"/>
      <c r="K237" s="43"/>
      <c r="L237" s="47"/>
      <c r="M237" s="224"/>
      <c r="N237" s="225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152</v>
      </c>
      <c r="AU237" s="20" t="s">
        <v>88</v>
      </c>
    </row>
    <row r="238" s="2" customFormat="1" ht="16.5" customHeight="1">
      <c r="A238" s="41"/>
      <c r="B238" s="42"/>
      <c r="C238" s="260" t="s">
        <v>434</v>
      </c>
      <c r="D238" s="260" t="s">
        <v>215</v>
      </c>
      <c r="E238" s="261" t="s">
        <v>435</v>
      </c>
      <c r="F238" s="262" t="s">
        <v>436</v>
      </c>
      <c r="G238" s="263" t="s">
        <v>321</v>
      </c>
      <c r="H238" s="264">
        <v>4</v>
      </c>
      <c r="I238" s="265"/>
      <c r="J238" s="266">
        <f>ROUND(I238*H238,2)</f>
        <v>0</v>
      </c>
      <c r="K238" s="262" t="s">
        <v>149</v>
      </c>
      <c r="L238" s="267"/>
      <c r="M238" s="268" t="s">
        <v>19</v>
      </c>
      <c r="N238" s="269" t="s">
        <v>49</v>
      </c>
      <c r="O238" s="87"/>
      <c r="P238" s="217">
        <f>O238*H238</f>
        <v>0</v>
      </c>
      <c r="Q238" s="217">
        <v>0.00012999999999999999</v>
      </c>
      <c r="R238" s="217">
        <f>Q238*H238</f>
        <v>0.00051999999999999995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202</v>
      </c>
      <c r="AT238" s="219" t="s">
        <v>215</v>
      </c>
      <c r="AU238" s="219" t="s">
        <v>88</v>
      </c>
      <c r="AY238" s="20" t="s">
        <v>143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86</v>
      </c>
      <c r="BK238" s="220">
        <f>ROUND(I238*H238,2)</f>
        <v>0</v>
      </c>
      <c r="BL238" s="20" t="s">
        <v>150</v>
      </c>
      <c r="BM238" s="219" t="s">
        <v>437</v>
      </c>
    </row>
    <row r="239" s="2" customFormat="1" ht="16.5" customHeight="1">
      <c r="A239" s="41"/>
      <c r="B239" s="42"/>
      <c r="C239" s="260" t="s">
        <v>438</v>
      </c>
      <c r="D239" s="260" t="s">
        <v>215</v>
      </c>
      <c r="E239" s="261" t="s">
        <v>439</v>
      </c>
      <c r="F239" s="262" t="s">
        <v>440</v>
      </c>
      <c r="G239" s="263" t="s">
        <v>321</v>
      </c>
      <c r="H239" s="264">
        <v>1</v>
      </c>
      <c r="I239" s="265"/>
      <c r="J239" s="266">
        <f>ROUND(I239*H239,2)</f>
        <v>0</v>
      </c>
      <c r="K239" s="262" t="s">
        <v>149</v>
      </c>
      <c r="L239" s="267"/>
      <c r="M239" s="268" t="s">
        <v>19</v>
      </c>
      <c r="N239" s="269" t="s">
        <v>49</v>
      </c>
      <c r="O239" s="87"/>
      <c r="P239" s="217">
        <f>O239*H239</f>
        <v>0</v>
      </c>
      <c r="Q239" s="217">
        <v>0.00055999999999999995</v>
      </c>
      <c r="R239" s="217">
        <f>Q239*H239</f>
        <v>0.00055999999999999995</v>
      </c>
      <c r="S239" s="217">
        <v>0</v>
      </c>
      <c r="T239" s="218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9" t="s">
        <v>202</v>
      </c>
      <c r="AT239" s="219" t="s">
        <v>215</v>
      </c>
      <c r="AU239" s="219" t="s">
        <v>88</v>
      </c>
      <c r="AY239" s="20" t="s">
        <v>143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86</v>
      </c>
      <c r="BK239" s="220">
        <f>ROUND(I239*H239,2)</f>
        <v>0</v>
      </c>
      <c r="BL239" s="20" t="s">
        <v>150</v>
      </c>
      <c r="BM239" s="219" t="s">
        <v>441</v>
      </c>
    </row>
    <row r="240" s="2" customFormat="1" ht="37.8" customHeight="1">
      <c r="A240" s="41"/>
      <c r="B240" s="42"/>
      <c r="C240" s="208" t="s">
        <v>442</v>
      </c>
      <c r="D240" s="208" t="s">
        <v>145</v>
      </c>
      <c r="E240" s="209" t="s">
        <v>443</v>
      </c>
      <c r="F240" s="210" t="s">
        <v>444</v>
      </c>
      <c r="G240" s="211" t="s">
        <v>321</v>
      </c>
      <c r="H240" s="212">
        <v>2</v>
      </c>
      <c r="I240" s="213"/>
      <c r="J240" s="214">
        <f>ROUND(I240*H240,2)</f>
        <v>0</v>
      </c>
      <c r="K240" s="210" t="s">
        <v>149</v>
      </c>
      <c r="L240" s="47"/>
      <c r="M240" s="215" t="s">
        <v>19</v>
      </c>
      <c r="N240" s="216" t="s">
        <v>49</v>
      </c>
      <c r="O240" s="87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9" t="s">
        <v>150</v>
      </c>
      <c r="AT240" s="219" t="s">
        <v>145</v>
      </c>
      <c r="AU240" s="219" t="s">
        <v>88</v>
      </c>
      <c r="AY240" s="20" t="s">
        <v>143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20" t="s">
        <v>86</v>
      </c>
      <c r="BK240" s="220">
        <f>ROUND(I240*H240,2)</f>
        <v>0</v>
      </c>
      <c r="BL240" s="20" t="s">
        <v>150</v>
      </c>
      <c r="BM240" s="219" t="s">
        <v>445</v>
      </c>
    </row>
    <row r="241" s="2" customFormat="1">
      <c r="A241" s="41"/>
      <c r="B241" s="42"/>
      <c r="C241" s="43"/>
      <c r="D241" s="221" t="s">
        <v>152</v>
      </c>
      <c r="E241" s="43"/>
      <c r="F241" s="222" t="s">
        <v>446</v>
      </c>
      <c r="G241" s="43"/>
      <c r="H241" s="43"/>
      <c r="I241" s="223"/>
      <c r="J241" s="43"/>
      <c r="K241" s="43"/>
      <c r="L241" s="47"/>
      <c r="M241" s="224"/>
      <c r="N241" s="225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152</v>
      </c>
      <c r="AU241" s="20" t="s">
        <v>88</v>
      </c>
    </row>
    <row r="242" s="2" customFormat="1" ht="16.5" customHeight="1">
      <c r="A242" s="41"/>
      <c r="B242" s="42"/>
      <c r="C242" s="260" t="s">
        <v>447</v>
      </c>
      <c r="D242" s="260" t="s">
        <v>215</v>
      </c>
      <c r="E242" s="261" t="s">
        <v>448</v>
      </c>
      <c r="F242" s="262" t="s">
        <v>449</v>
      </c>
      <c r="G242" s="263" t="s">
        <v>321</v>
      </c>
      <c r="H242" s="264">
        <v>2</v>
      </c>
      <c r="I242" s="265"/>
      <c r="J242" s="266">
        <f>ROUND(I242*H242,2)</f>
        <v>0</v>
      </c>
      <c r="K242" s="262" t="s">
        <v>149</v>
      </c>
      <c r="L242" s="267"/>
      <c r="M242" s="268" t="s">
        <v>19</v>
      </c>
      <c r="N242" s="269" t="s">
        <v>49</v>
      </c>
      <c r="O242" s="87"/>
      <c r="P242" s="217">
        <f>O242*H242</f>
        <v>0</v>
      </c>
      <c r="Q242" s="217">
        <v>0.00019000000000000001</v>
      </c>
      <c r="R242" s="217">
        <f>Q242*H242</f>
        <v>0.00038000000000000002</v>
      </c>
      <c r="S242" s="217">
        <v>0</v>
      </c>
      <c r="T242" s="218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9" t="s">
        <v>202</v>
      </c>
      <c r="AT242" s="219" t="s">
        <v>215</v>
      </c>
      <c r="AU242" s="219" t="s">
        <v>88</v>
      </c>
      <c r="AY242" s="20" t="s">
        <v>143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0" t="s">
        <v>86</v>
      </c>
      <c r="BK242" s="220">
        <f>ROUND(I242*H242,2)</f>
        <v>0</v>
      </c>
      <c r="BL242" s="20" t="s">
        <v>150</v>
      </c>
      <c r="BM242" s="219" t="s">
        <v>450</v>
      </c>
    </row>
    <row r="243" s="2" customFormat="1" ht="37.8" customHeight="1">
      <c r="A243" s="41"/>
      <c r="B243" s="42"/>
      <c r="C243" s="208" t="s">
        <v>451</v>
      </c>
      <c r="D243" s="208" t="s">
        <v>145</v>
      </c>
      <c r="E243" s="209" t="s">
        <v>452</v>
      </c>
      <c r="F243" s="210" t="s">
        <v>453</v>
      </c>
      <c r="G243" s="211" t="s">
        <v>321</v>
      </c>
      <c r="H243" s="212">
        <v>2</v>
      </c>
      <c r="I243" s="213"/>
      <c r="J243" s="214">
        <f>ROUND(I243*H243,2)</f>
        <v>0</v>
      </c>
      <c r="K243" s="210" t="s">
        <v>149</v>
      </c>
      <c r="L243" s="47"/>
      <c r="M243" s="215" t="s">
        <v>19</v>
      </c>
      <c r="N243" s="216" t="s">
        <v>49</v>
      </c>
      <c r="O243" s="87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150</v>
      </c>
      <c r="AT243" s="219" t="s">
        <v>145</v>
      </c>
      <c r="AU243" s="219" t="s">
        <v>88</v>
      </c>
      <c r="AY243" s="20" t="s">
        <v>143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86</v>
      </c>
      <c r="BK243" s="220">
        <f>ROUND(I243*H243,2)</f>
        <v>0</v>
      </c>
      <c r="BL243" s="20" t="s">
        <v>150</v>
      </c>
      <c r="BM243" s="219" t="s">
        <v>454</v>
      </c>
    </row>
    <row r="244" s="2" customFormat="1">
      <c r="A244" s="41"/>
      <c r="B244" s="42"/>
      <c r="C244" s="43"/>
      <c r="D244" s="221" t="s">
        <v>152</v>
      </c>
      <c r="E244" s="43"/>
      <c r="F244" s="222" t="s">
        <v>455</v>
      </c>
      <c r="G244" s="43"/>
      <c r="H244" s="43"/>
      <c r="I244" s="223"/>
      <c r="J244" s="43"/>
      <c r="K244" s="43"/>
      <c r="L244" s="47"/>
      <c r="M244" s="224"/>
      <c r="N244" s="225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152</v>
      </c>
      <c r="AU244" s="20" t="s">
        <v>88</v>
      </c>
    </row>
    <row r="245" s="2" customFormat="1" ht="21.75" customHeight="1">
      <c r="A245" s="41"/>
      <c r="B245" s="42"/>
      <c r="C245" s="260" t="s">
        <v>456</v>
      </c>
      <c r="D245" s="260" t="s">
        <v>215</v>
      </c>
      <c r="E245" s="261" t="s">
        <v>457</v>
      </c>
      <c r="F245" s="262" t="s">
        <v>458</v>
      </c>
      <c r="G245" s="263" t="s">
        <v>321</v>
      </c>
      <c r="H245" s="264">
        <v>2</v>
      </c>
      <c r="I245" s="265"/>
      <c r="J245" s="266">
        <f>ROUND(I245*H245,2)</f>
        <v>0</v>
      </c>
      <c r="K245" s="262" t="s">
        <v>149</v>
      </c>
      <c r="L245" s="267"/>
      <c r="M245" s="268" t="s">
        <v>19</v>
      </c>
      <c r="N245" s="269" t="s">
        <v>49</v>
      </c>
      <c r="O245" s="87"/>
      <c r="P245" s="217">
        <f>O245*H245</f>
        <v>0</v>
      </c>
      <c r="Q245" s="217">
        <v>0.00055999999999999995</v>
      </c>
      <c r="R245" s="217">
        <f>Q245*H245</f>
        <v>0.0011199999999999999</v>
      </c>
      <c r="S245" s="217">
        <v>0</v>
      </c>
      <c r="T245" s="218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9" t="s">
        <v>202</v>
      </c>
      <c r="AT245" s="219" t="s">
        <v>215</v>
      </c>
      <c r="AU245" s="219" t="s">
        <v>88</v>
      </c>
      <c r="AY245" s="20" t="s">
        <v>143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86</v>
      </c>
      <c r="BK245" s="220">
        <f>ROUND(I245*H245,2)</f>
        <v>0</v>
      </c>
      <c r="BL245" s="20" t="s">
        <v>150</v>
      </c>
      <c r="BM245" s="219" t="s">
        <v>459</v>
      </c>
    </row>
    <row r="246" s="2" customFormat="1" ht="33" customHeight="1">
      <c r="A246" s="41"/>
      <c r="B246" s="42"/>
      <c r="C246" s="208" t="s">
        <v>460</v>
      </c>
      <c r="D246" s="208" t="s">
        <v>145</v>
      </c>
      <c r="E246" s="209" t="s">
        <v>461</v>
      </c>
      <c r="F246" s="210" t="s">
        <v>462</v>
      </c>
      <c r="G246" s="211" t="s">
        <v>321</v>
      </c>
      <c r="H246" s="212">
        <v>2</v>
      </c>
      <c r="I246" s="213"/>
      <c r="J246" s="214">
        <f>ROUND(I246*H246,2)</f>
        <v>0</v>
      </c>
      <c r="K246" s="210" t="s">
        <v>149</v>
      </c>
      <c r="L246" s="47"/>
      <c r="M246" s="215" t="s">
        <v>19</v>
      </c>
      <c r="N246" s="216" t="s">
        <v>49</v>
      </c>
      <c r="O246" s="87"/>
      <c r="P246" s="217">
        <f>O246*H246</f>
        <v>0</v>
      </c>
      <c r="Q246" s="217">
        <v>0.00071871999999999995</v>
      </c>
      <c r="R246" s="217">
        <f>Q246*H246</f>
        <v>0.0014374399999999999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150</v>
      </c>
      <c r="AT246" s="219" t="s">
        <v>145</v>
      </c>
      <c r="AU246" s="219" t="s">
        <v>88</v>
      </c>
      <c r="AY246" s="20" t="s">
        <v>143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86</v>
      </c>
      <c r="BK246" s="220">
        <f>ROUND(I246*H246,2)</f>
        <v>0</v>
      </c>
      <c r="BL246" s="20" t="s">
        <v>150</v>
      </c>
      <c r="BM246" s="219" t="s">
        <v>463</v>
      </c>
    </row>
    <row r="247" s="2" customFormat="1">
      <c r="A247" s="41"/>
      <c r="B247" s="42"/>
      <c r="C247" s="43"/>
      <c r="D247" s="221" t="s">
        <v>152</v>
      </c>
      <c r="E247" s="43"/>
      <c r="F247" s="222" t="s">
        <v>464</v>
      </c>
      <c r="G247" s="43"/>
      <c r="H247" s="43"/>
      <c r="I247" s="223"/>
      <c r="J247" s="43"/>
      <c r="K247" s="43"/>
      <c r="L247" s="47"/>
      <c r="M247" s="224"/>
      <c r="N247" s="225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152</v>
      </c>
      <c r="AU247" s="20" t="s">
        <v>88</v>
      </c>
    </row>
    <row r="248" s="2" customFormat="1" ht="24.15" customHeight="1">
      <c r="A248" s="41"/>
      <c r="B248" s="42"/>
      <c r="C248" s="260" t="s">
        <v>465</v>
      </c>
      <c r="D248" s="260" t="s">
        <v>215</v>
      </c>
      <c r="E248" s="261" t="s">
        <v>466</v>
      </c>
      <c r="F248" s="262" t="s">
        <v>467</v>
      </c>
      <c r="G248" s="263" t="s">
        <v>321</v>
      </c>
      <c r="H248" s="264">
        <v>1</v>
      </c>
      <c r="I248" s="265"/>
      <c r="J248" s="266">
        <f>ROUND(I248*H248,2)</f>
        <v>0</v>
      </c>
      <c r="K248" s="262" t="s">
        <v>19</v>
      </c>
      <c r="L248" s="267"/>
      <c r="M248" s="268" t="s">
        <v>19</v>
      </c>
      <c r="N248" s="269" t="s">
        <v>49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202</v>
      </c>
      <c r="AT248" s="219" t="s">
        <v>215</v>
      </c>
      <c r="AU248" s="219" t="s">
        <v>88</v>
      </c>
      <c r="AY248" s="20" t="s">
        <v>143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86</v>
      </c>
      <c r="BK248" s="220">
        <f>ROUND(I248*H248,2)</f>
        <v>0</v>
      </c>
      <c r="BL248" s="20" t="s">
        <v>150</v>
      </c>
      <c r="BM248" s="219" t="s">
        <v>468</v>
      </c>
    </row>
    <row r="249" s="2" customFormat="1" ht="21.75" customHeight="1">
      <c r="A249" s="41"/>
      <c r="B249" s="42"/>
      <c r="C249" s="260" t="s">
        <v>469</v>
      </c>
      <c r="D249" s="260" t="s">
        <v>215</v>
      </c>
      <c r="E249" s="261" t="s">
        <v>470</v>
      </c>
      <c r="F249" s="262" t="s">
        <v>471</v>
      </c>
      <c r="G249" s="263" t="s">
        <v>321</v>
      </c>
      <c r="H249" s="264">
        <v>1</v>
      </c>
      <c r="I249" s="265"/>
      <c r="J249" s="266">
        <f>ROUND(I249*H249,2)</f>
        <v>0</v>
      </c>
      <c r="K249" s="262" t="s">
        <v>19</v>
      </c>
      <c r="L249" s="267"/>
      <c r="M249" s="268" t="s">
        <v>19</v>
      </c>
      <c r="N249" s="269" t="s">
        <v>49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202</v>
      </c>
      <c r="AT249" s="219" t="s">
        <v>215</v>
      </c>
      <c r="AU249" s="219" t="s">
        <v>88</v>
      </c>
      <c r="AY249" s="20" t="s">
        <v>143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150</v>
      </c>
      <c r="BM249" s="219" t="s">
        <v>472</v>
      </c>
    </row>
    <row r="250" s="2" customFormat="1" ht="44.25" customHeight="1">
      <c r="A250" s="41"/>
      <c r="B250" s="42"/>
      <c r="C250" s="208" t="s">
        <v>473</v>
      </c>
      <c r="D250" s="208" t="s">
        <v>145</v>
      </c>
      <c r="E250" s="209" t="s">
        <v>474</v>
      </c>
      <c r="F250" s="210" t="s">
        <v>475</v>
      </c>
      <c r="G250" s="211" t="s">
        <v>321</v>
      </c>
      <c r="H250" s="212">
        <v>1</v>
      </c>
      <c r="I250" s="213"/>
      <c r="J250" s="214">
        <f>ROUND(I250*H250,2)</f>
        <v>0</v>
      </c>
      <c r="K250" s="210" t="s">
        <v>149</v>
      </c>
      <c r="L250" s="47"/>
      <c r="M250" s="215" t="s">
        <v>19</v>
      </c>
      <c r="N250" s="216" t="s">
        <v>49</v>
      </c>
      <c r="O250" s="87"/>
      <c r="P250" s="217">
        <f>O250*H250</f>
        <v>0</v>
      </c>
      <c r="Q250" s="217">
        <v>0.00165424</v>
      </c>
      <c r="R250" s="217">
        <f>Q250*H250</f>
        <v>0.00165424</v>
      </c>
      <c r="S250" s="217">
        <v>0</v>
      </c>
      <c r="T250" s="218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9" t="s">
        <v>150</v>
      </c>
      <c r="AT250" s="219" t="s">
        <v>145</v>
      </c>
      <c r="AU250" s="219" t="s">
        <v>88</v>
      </c>
      <c r="AY250" s="20" t="s">
        <v>143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20" t="s">
        <v>86</v>
      </c>
      <c r="BK250" s="220">
        <f>ROUND(I250*H250,2)</f>
        <v>0</v>
      </c>
      <c r="BL250" s="20" t="s">
        <v>150</v>
      </c>
      <c r="BM250" s="219" t="s">
        <v>476</v>
      </c>
    </row>
    <row r="251" s="2" customFormat="1">
      <c r="A251" s="41"/>
      <c r="B251" s="42"/>
      <c r="C251" s="43"/>
      <c r="D251" s="221" t="s">
        <v>152</v>
      </c>
      <c r="E251" s="43"/>
      <c r="F251" s="222" t="s">
        <v>477</v>
      </c>
      <c r="G251" s="43"/>
      <c r="H251" s="43"/>
      <c r="I251" s="223"/>
      <c r="J251" s="43"/>
      <c r="K251" s="43"/>
      <c r="L251" s="47"/>
      <c r="M251" s="224"/>
      <c r="N251" s="225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152</v>
      </c>
      <c r="AU251" s="20" t="s">
        <v>88</v>
      </c>
    </row>
    <row r="252" s="13" customFormat="1">
      <c r="A252" s="13"/>
      <c r="B252" s="226"/>
      <c r="C252" s="227"/>
      <c r="D252" s="228" t="s">
        <v>154</v>
      </c>
      <c r="E252" s="229" t="s">
        <v>19</v>
      </c>
      <c r="F252" s="230" t="s">
        <v>478</v>
      </c>
      <c r="G252" s="227"/>
      <c r="H252" s="231">
        <v>1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154</v>
      </c>
      <c r="AU252" s="237" t="s">
        <v>88</v>
      </c>
      <c r="AV252" s="13" t="s">
        <v>88</v>
      </c>
      <c r="AW252" s="13" t="s">
        <v>37</v>
      </c>
      <c r="AX252" s="13" t="s">
        <v>86</v>
      </c>
      <c r="AY252" s="237" t="s">
        <v>143</v>
      </c>
    </row>
    <row r="253" s="2" customFormat="1" ht="24.15" customHeight="1">
      <c r="A253" s="41"/>
      <c r="B253" s="42"/>
      <c r="C253" s="260" t="s">
        <v>479</v>
      </c>
      <c r="D253" s="260" t="s">
        <v>215</v>
      </c>
      <c r="E253" s="261" t="s">
        <v>480</v>
      </c>
      <c r="F253" s="262" t="s">
        <v>481</v>
      </c>
      <c r="G253" s="263" t="s">
        <v>321</v>
      </c>
      <c r="H253" s="264">
        <v>1</v>
      </c>
      <c r="I253" s="265"/>
      <c r="J253" s="266">
        <f>ROUND(I253*H253,2)</f>
        <v>0</v>
      </c>
      <c r="K253" s="262" t="s">
        <v>149</v>
      </c>
      <c r="L253" s="267"/>
      <c r="M253" s="268" t="s">
        <v>19</v>
      </c>
      <c r="N253" s="269" t="s">
        <v>49</v>
      </c>
      <c r="O253" s="87"/>
      <c r="P253" s="217">
        <f>O253*H253</f>
        <v>0</v>
      </c>
      <c r="Q253" s="217">
        <v>0.023</v>
      </c>
      <c r="R253" s="217">
        <f>Q253*H253</f>
        <v>0.023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202</v>
      </c>
      <c r="AT253" s="219" t="s">
        <v>215</v>
      </c>
      <c r="AU253" s="219" t="s">
        <v>88</v>
      </c>
      <c r="AY253" s="20" t="s">
        <v>143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150</v>
      </c>
      <c r="BM253" s="219" t="s">
        <v>482</v>
      </c>
    </row>
    <row r="254" s="2" customFormat="1" ht="24.15" customHeight="1">
      <c r="A254" s="41"/>
      <c r="B254" s="42"/>
      <c r="C254" s="260" t="s">
        <v>483</v>
      </c>
      <c r="D254" s="260" t="s">
        <v>215</v>
      </c>
      <c r="E254" s="261" t="s">
        <v>484</v>
      </c>
      <c r="F254" s="262" t="s">
        <v>485</v>
      </c>
      <c r="G254" s="263" t="s">
        <v>321</v>
      </c>
      <c r="H254" s="264">
        <v>1</v>
      </c>
      <c r="I254" s="265"/>
      <c r="J254" s="266">
        <f>ROUND(I254*H254,2)</f>
        <v>0</v>
      </c>
      <c r="K254" s="262" t="s">
        <v>149</v>
      </c>
      <c r="L254" s="267"/>
      <c r="M254" s="268" t="s">
        <v>19</v>
      </c>
      <c r="N254" s="269" t="s">
        <v>49</v>
      </c>
      <c r="O254" s="87"/>
      <c r="P254" s="217">
        <f>O254*H254</f>
        <v>0</v>
      </c>
      <c r="Q254" s="217">
        <v>0.0040000000000000001</v>
      </c>
      <c r="R254" s="217">
        <f>Q254*H254</f>
        <v>0.0040000000000000001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202</v>
      </c>
      <c r="AT254" s="219" t="s">
        <v>215</v>
      </c>
      <c r="AU254" s="219" t="s">
        <v>88</v>
      </c>
      <c r="AY254" s="20" t="s">
        <v>143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86</v>
      </c>
      <c r="BK254" s="220">
        <f>ROUND(I254*H254,2)</f>
        <v>0</v>
      </c>
      <c r="BL254" s="20" t="s">
        <v>150</v>
      </c>
      <c r="BM254" s="219" t="s">
        <v>486</v>
      </c>
    </row>
    <row r="255" s="2" customFormat="1" ht="16.5" customHeight="1">
      <c r="A255" s="41"/>
      <c r="B255" s="42"/>
      <c r="C255" s="208" t="s">
        <v>487</v>
      </c>
      <c r="D255" s="208" t="s">
        <v>145</v>
      </c>
      <c r="E255" s="209" t="s">
        <v>488</v>
      </c>
      <c r="F255" s="210" t="s">
        <v>489</v>
      </c>
      <c r="G255" s="211" t="s">
        <v>321</v>
      </c>
      <c r="H255" s="212">
        <v>1</v>
      </c>
      <c r="I255" s="213"/>
      <c r="J255" s="214">
        <f>ROUND(I255*H255,2)</f>
        <v>0</v>
      </c>
      <c r="K255" s="210" t="s">
        <v>149</v>
      </c>
      <c r="L255" s="47"/>
      <c r="M255" s="215" t="s">
        <v>19</v>
      </c>
      <c r="N255" s="216" t="s">
        <v>49</v>
      </c>
      <c r="O255" s="87"/>
      <c r="P255" s="217">
        <f>O255*H255</f>
        <v>0</v>
      </c>
      <c r="Q255" s="217">
        <v>0.12303160000000001</v>
      </c>
      <c r="R255" s="217">
        <f>Q255*H255</f>
        <v>0.12303160000000001</v>
      </c>
      <c r="S255" s="217">
        <v>0</v>
      </c>
      <c r="T255" s="218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9" t="s">
        <v>150</v>
      </c>
      <c r="AT255" s="219" t="s">
        <v>145</v>
      </c>
      <c r="AU255" s="219" t="s">
        <v>88</v>
      </c>
      <c r="AY255" s="20" t="s">
        <v>143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86</v>
      </c>
      <c r="BK255" s="220">
        <f>ROUND(I255*H255,2)</f>
        <v>0</v>
      </c>
      <c r="BL255" s="20" t="s">
        <v>150</v>
      </c>
      <c r="BM255" s="219" t="s">
        <v>490</v>
      </c>
    </row>
    <row r="256" s="2" customFormat="1">
      <c r="A256" s="41"/>
      <c r="B256" s="42"/>
      <c r="C256" s="43"/>
      <c r="D256" s="221" t="s">
        <v>152</v>
      </c>
      <c r="E256" s="43"/>
      <c r="F256" s="222" t="s">
        <v>491</v>
      </c>
      <c r="G256" s="43"/>
      <c r="H256" s="43"/>
      <c r="I256" s="223"/>
      <c r="J256" s="43"/>
      <c r="K256" s="43"/>
      <c r="L256" s="47"/>
      <c r="M256" s="224"/>
      <c r="N256" s="225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152</v>
      </c>
      <c r="AU256" s="20" t="s">
        <v>88</v>
      </c>
    </row>
    <row r="257" s="2" customFormat="1" ht="24.15" customHeight="1">
      <c r="A257" s="41"/>
      <c r="B257" s="42"/>
      <c r="C257" s="260" t="s">
        <v>492</v>
      </c>
      <c r="D257" s="260" t="s">
        <v>215</v>
      </c>
      <c r="E257" s="261" t="s">
        <v>493</v>
      </c>
      <c r="F257" s="262" t="s">
        <v>494</v>
      </c>
      <c r="G257" s="263" t="s">
        <v>321</v>
      </c>
      <c r="H257" s="264">
        <v>1</v>
      </c>
      <c r="I257" s="265"/>
      <c r="J257" s="266">
        <f>ROUND(I257*H257,2)</f>
        <v>0</v>
      </c>
      <c r="K257" s="262" t="s">
        <v>149</v>
      </c>
      <c r="L257" s="267"/>
      <c r="M257" s="268" t="s">
        <v>19</v>
      </c>
      <c r="N257" s="269" t="s">
        <v>49</v>
      </c>
      <c r="O257" s="87"/>
      <c r="P257" s="217">
        <f>O257*H257</f>
        <v>0</v>
      </c>
      <c r="Q257" s="217">
        <v>0.013299999999999999</v>
      </c>
      <c r="R257" s="217">
        <f>Q257*H257</f>
        <v>0.013299999999999999</v>
      </c>
      <c r="S257" s="217">
        <v>0</v>
      </c>
      <c r="T257" s="218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9" t="s">
        <v>202</v>
      </c>
      <c r="AT257" s="219" t="s">
        <v>215</v>
      </c>
      <c r="AU257" s="219" t="s">
        <v>88</v>
      </c>
      <c r="AY257" s="20" t="s">
        <v>143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86</v>
      </c>
      <c r="BK257" s="220">
        <f>ROUND(I257*H257,2)</f>
        <v>0</v>
      </c>
      <c r="BL257" s="20" t="s">
        <v>150</v>
      </c>
      <c r="BM257" s="219" t="s">
        <v>495</v>
      </c>
    </row>
    <row r="258" s="2" customFormat="1" ht="16.5" customHeight="1">
      <c r="A258" s="41"/>
      <c r="B258" s="42"/>
      <c r="C258" s="208" t="s">
        <v>496</v>
      </c>
      <c r="D258" s="208" t="s">
        <v>145</v>
      </c>
      <c r="E258" s="209" t="s">
        <v>497</v>
      </c>
      <c r="F258" s="210" t="s">
        <v>498</v>
      </c>
      <c r="G258" s="211" t="s">
        <v>210</v>
      </c>
      <c r="H258" s="212">
        <v>120.5</v>
      </c>
      <c r="I258" s="213"/>
      <c r="J258" s="214">
        <f>ROUND(I258*H258,2)</f>
        <v>0</v>
      </c>
      <c r="K258" s="210" t="s">
        <v>149</v>
      </c>
      <c r="L258" s="47"/>
      <c r="M258" s="215" t="s">
        <v>19</v>
      </c>
      <c r="N258" s="216" t="s">
        <v>49</v>
      </c>
      <c r="O258" s="87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150</v>
      </c>
      <c r="AT258" s="219" t="s">
        <v>145</v>
      </c>
      <c r="AU258" s="219" t="s">
        <v>88</v>
      </c>
      <c r="AY258" s="20" t="s">
        <v>143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86</v>
      </c>
      <c r="BK258" s="220">
        <f>ROUND(I258*H258,2)</f>
        <v>0</v>
      </c>
      <c r="BL258" s="20" t="s">
        <v>150</v>
      </c>
      <c r="BM258" s="219" t="s">
        <v>499</v>
      </c>
    </row>
    <row r="259" s="2" customFormat="1">
      <c r="A259" s="41"/>
      <c r="B259" s="42"/>
      <c r="C259" s="43"/>
      <c r="D259" s="221" t="s">
        <v>152</v>
      </c>
      <c r="E259" s="43"/>
      <c r="F259" s="222" t="s">
        <v>500</v>
      </c>
      <c r="G259" s="43"/>
      <c r="H259" s="43"/>
      <c r="I259" s="223"/>
      <c r="J259" s="43"/>
      <c r="K259" s="43"/>
      <c r="L259" s="47"/>
      <c r="M259" s="224"/>
      <c r="N259" s="225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152</v>
      </c>
      <c r="AU259" s="20" t="s">
        <v>88</v>
      </c>
    </row>
    <row r="260" s="2" customFormat="1" ht="24.15" customHeight="1">
      <c r="A260" s="41"/>
      <c r="B260" s="42"/>
      <c r="C260" s="208" t="s">
        <v>501</v>
      </c>
      <c r="D260" s="208" t="s">
        <v>145</v>
      </c>
      <c r="E260" s="209" t="s">
        <v>502</v>
      </c>
      <c r="F260" s="210" t="s">
        <v>503</v>
      </c>
      <c r="G260" s="211" t="s">
        <v>321</v>
      </c>
      <c r="H260" s="212">
        <v>2</v>
      </c>
      <c r="I260" s="213"/>
      <c r="J260" s="214">
        <f>ROUND(I260*H260,2)</f>
        <v>0</v>
      </c>
      <c r="K260" s="210" t="s">
        <v>149</v>
      </c>
      <c r="L260" s="47"/>
      <c r="M260" s="215" t="s">
        <v>19</v>
      </c>
      <c r="N260" s="216" t="s">
        <v>49</v>
      </c>
      <c r="O260" s="87"/>
      <c r="P260" s="217">
        <f>O260*H260</f>
        <v>0</v>
      </c>
      <c r="Q260" s="217">
        <v>0.45937290600000003</v>
      </c>
      <c r="R260" s="217">
        <f>Q260*H260</f>
        <v>0.91874581200000005</v>
      </c>
      <c r="S260" s="217">
        <v>0</v>
      </c>
      <c r="T260" s="218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9" t="s">
        <v>150</v>
      </c>
      <c r="AT260" s="219" t="s">
        <v>145</v>
      </c>
      <c r="AU260" s="219" t="s">
        <v>88</v>
      </c>
      <c r="AY260" s="20" t="s">
        <v>143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86</v>
      </c>
      <c r="BK260" s="220">
        <f>ROUND(I260*H260,2)</f>
        <v>0</v>
      </c>
      <c r="BL260" s="20" t="s">
        <v>150</v>
      </c>
      <c r="BM260" s="219" t="s">
        <v>504</v>
      </c>
    </row>
    <row r="261" s="2" customFormat="1">
      <c r="A261" s="41"/>
      <c r="B261" s="42"/>
      <c r="C261" s="43"/>
      <c r="D261" s="221" t="s">
        <v>152</v>
      </c>
      <c r="E261" s="43"/>
      <c r="F261" s="222" t="s">
        <v>505</v>
      </c>
      <c r="G261" s="43"/>
      <c r="H261" s="43"/>
      <c r="I261" s="223"/>
      <c r="J261" s="43"/>
      <c r="K261" s="43"/>
      <c r="L261" s="47"/>
      <c r="M261" s="224"/>
      <c r="N261" s="225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152</v>
      </c>
      <c r="AU261" s="20" t="s">
        <v>88</v>
      </c>
    </row>
    <row r="262" s="2" customFormat="1" ht="24.15" customHeight="1">
      <c r="A262" s="41"/>
      <c r="B262" s="42"/>
      <c r="C262" s="260" t="s">
        <v>506</v>
      </c>
      <c r="D262" s="260" t="s">
        <v>215</v>
      </c>
      <c r="E262" s="261" t="s">
        <v>507</v>
      </c>
      <c r="F262" s="262" t="s">
        <v>508</v>
      </c>
      <c r="G262" s="263" t="s">
        <v>321</v>
      </c>
      <c r="H262" s="264">
        <v>5</v>
      </c>
      <c r="I262" s="265"/>
      <c r="J262" s="266">
        <f>ROUND(I262*H262,2)</f>
        <v>0</v>
      </c>
      <c r="K262" s="262" t="s">
        <v>149</v>
      </c>
      <c r="L262" s="267"/>
      <c r="M262" s="268" t="s">
        <v>19</v>
      </c>
      <c r="N262" s="269" t="s">
        <v>49</v>
      </c>
      <c r="O262" s="87"/>
      <c r="P262" s="217">
        <f>O262*H262</f>
        <v>0</v>
      </c>
      <c r="Q262" s="217">
        <v>0.054600000000000003</v>
      </c>
      <c r="R262" s="217">
        <f>Q262*H262</f>
        <v>0.27300000000000002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202</v>
      </c>
      <c r="AT262" s="219" t="s">
        <v>215</v>
      </c>
      <c r="AU262" s="219" t="s">
        <v>88</v>
      </c>
      <c r="AY262" s="20" t="s">
        <v>143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86</v>
      </c>
      <c r="BK262" s="220">
        <f>ROUND(I262*H262,2)</f>
        <v>0</v>
      </c>
      <c r="BL262" s="20" t="s">
        <v>150</v>
      </c>
      <c r="BM262" s="219" t="s">
        <v>509</v>
      </c>
    </row>
    <row r="263" s="13" customFormat="1">
      <c r="A263" s="13"/>
      <c r="B263" s="226"/>
      <c r="C263" s="227"/>
      <c r="D263" s="228" t="s">
        <v>154</v>
      </c>
      <c r="E263" s="229" t="s">
        <v>19</v>
      </c>
      <c r="F263" s="230" t="s">
        <v>510</v>
      </c>
      <c r="G263" s="227"/>
      <c r="H263" s="231">
        <v>5</v>
      </c>
      <c r="I263" s="232"/>
      <c r="J263" s="227"/>
      <c r="K263" s="227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154</v>
      </c>
      <c r="AU263" s="237" t="s">
        <v>88</v>
      </c>
      <c r="AV263" s="13" t="s">
        <v>88</v>
      </c>
      <c r="AW263" s="13" t="s">
        <v>37</v>
      </c>
      <c r="AX263" s="13" t="s">
        <v>86</v>
      </c>
      <c r="AY263" s="237" t="s">
        <v>143</v>
      </c>
    </row>
    <row r="264" s="2" customFormat="1" ht="16.5" customHeight="1">
      <c r="A264" s="41"/>
      <c r="B264" s="42"/>
      <c r="C264" s="208" t="s">
        <v>511</v>
      </c>
      <c r="D264" s="208" t="s">
        <v>145</v>
      </c>
      <c r="E264" s="209" t="s">
        <v>512</v>
      </c>
      <c r="F264" s="210" t="s">
        <v>513</v>
      </c>
      <c r="G264" s="211" t="s">
        <v>210</v>
      </c>
      <c r="H264" s="212">
        <v>120.5</v>
      </c>
      <c r="I264" s="213"/>
      <c r="J264" s="214">
        <f>ROUND(I264*H264,2)</f>
        <v>0</v>
      </c>
      <c r="K264" s="210" t="s">
        <v>149</v>
      </c>
      <c r="L264" s="47"/>
      <c r="M264" s="215" t="s">
        <v>19</v>
      </c>
      <c r="N264" s="216" t="s">
        <v>49</v>
      </c>
      <c r="O264" s="87"/>
      <c r="P264" s="217">
        <f>O264*H264</f>
        <v>0</v>
      </c>
      <c r="Q264" s="217">
        <v>0.00019236000000000001</v>
      </c>
      <c r="R264" s="217">
        <f>Q264*H264</f>
        <v>0.023179379999999999</v>
      </c>
      <c r="S264" s="217">
        <v>0</v>
      </c>
      <c r="T264" s="218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9" t="s">
        <v>150</v>
      </c>
      <c r="AT264" s="219" t="s">
        <v>145</v>
      </c>
      <c r="AU264" s="219" t="s">
        <v>88</v>
      </c>
      <c r="AY264" s="20" t="s">
        <v>143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86</v>
      </c>
      <c r="BK264" s="220">
        <f>ROUND(I264*H264,2)</f>
        <v>0</v>
      </c>
      <c r="BL264" s="20" t="s">
        <v>150</v>
      </c>
      <c r="BM264" s="219" t="s">
        <v>514</v>
      </c>
    </row>
    <row r="265" s="2" customFormat="1">
      <c r="A265" s="41"/>
      <c r="B265" s="42"/>
      <c r="C265" s="43"/>
      <c r="D265" s="221" t="s">
        <v>152</v>
      </c>
      <c r="E265" s="43"/>
      <c r="F265" s="222" t="s">
        <v>515</v>
      </c>
      <c r="G265" s="43"/>
      <c r="H265" s="43"/>
      <c r="I265" s="223"/>
      <c r="J265" s="43"/>
      <c r="K265" s="43"/>
      <c r="L265" s="47"/>
      <c r="M265" s="224"/>
      <c r="N265" s="225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152</v>
      </c>
      <c r="AU265" s="20" t="s">
        <v>88</v>
      </c>
    </row>
    <row r="266" s="13" customFormat="1">
      <c r="A266" s="13"/>
      <c r="B266" s="226"/>
      <c r="C266" s="227"/>
      <c r="D266" s="228" t="s">
        <v>154</v>
      </c>
      <c r="E266" s="229" t="s">
        <v>19</v>
      </c>
      <c r="F266" s="230" t="s">
        <v>516</v>
      </c>
      <c r="G266" s="227"/>
      <c r="H266" s="231">
        <v>120.5</v>
      </c>
      <c r="I266" s="232"/>
      <c r="J266" s="227"/>
      <c r="K266" s="227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154</v>
      </c>
      <c r="AU266" s="237" t="s">
        <v>88</v>
      </c>
      <c r="AV266" s="13" t="s">
        <v>88</v>
      </c>
      <c r="AW266" s="13" t="s">
        <v>37</v>
      </c>
      <c r="AX266" s="13" t="s">
        <v>86</v>
      </c>
      <c r="AY266" s="237" t="s">
        <v>143</v>
      </c>
    </row>
    <row r="267" s="2" customFormat="1" ht="24.15" customHeight="1">
      <c r="A267" s="41"/>
      <c r="B267" s="42"/>
      <c r="C267" s="208" t="s">
        <v>517</v>
      </c>
      <c r="D267" s="208" t="s">
        <v>145</v>
      </c>
      <c r="E267" s="209" t="s">
        <v>518</v>
      </c>
      <c r="F267" s="210" t="s">
        <v>519</v>
      </c>
      <c r="G267" s="211" t="s">
        <v>210</v>
      </c>
      <c r="H267" s="212">
        <v>120.5</v>
      </c>
      <c r="I267" s="213"/>
      <c r="J267" s="214">
        <f>ROUND(I267*H267,2)</f>
        <v>0</v>
      </c>
      <c r="K267" s="210" t="s">
        <v>149</v>
      </c>
      <c r="L267" s="47"/>
      <c r="M267" s="215" t="s">
        <v>19</v>
      </c>
      <c r="N267" s="216" t="s">
        <v>49</v>
      </c>
      <c r="O267" s="87"/>
      <c r="P267" s="217">
        <f>O267*H267</f>
        <v>0</v>
      </c>
      <c r="Q267" s="217">
        <v>7.3499999999999998E-05</v>
      </c>
      <c r="R267" s="217">
        <f>Q267*H267</f>
        <v>0.00885675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150</v>
      </c>
      <c r="AT267" s="219" t="s">
        <v>145</v>
      </c>
      <c r="AU267" s="219" t="s">
        <v>88</v>
      </c>
      <c r="AY267" s="20" t="s">
        <v>143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86</v>
      </c>
      <c r="BK267" s="220">
        <f>ROUND(I267*H267,2)</f>
        <v>0</v>
      </c>
      <c r="BL267" s="20" t="s">
        <v>150</v>
      </c>
      <c r="BM267" s="219" t="s">
        <v>520</v>
      </c>
    </row>
    <row r="268" s="2" customFormat="1">
      <c r="A268" s="41"/>
      <c r="B268" s="42"/>
      <c r="C268" s="43"/>
      <c r="D268" s="221" t="s">
        <v>152</v>
      </c>
      <c r="E268" s="43"/>
      <c r="F268" s="222" t="s">
        <v>521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152</v>
      </c>
      <c r="AU268" s="20" t="s">
        <v>88</v>
      </c>
    </row>
    <row r="269" s="2" customFormat="1" ht="33" customHeight="1">
      <c r="A269" s="41"/>
      <c r="B269" s="42"/>
      <c r="C269" s="208" t="s">
        <v>522</v>
      </c>
      <c r="D269" s="208" t="s">
        <v>145</v>
      </c>
      <c r="E269" s="209" t="s">
        <v>523</v>
      </c>
      <c r="F269" s="210" t="s">
        <v>524</v>
      </c>
      <c r="G269" s="211" t="s">
        <v>321</v>
      </c>
      <c r="H269" s="212">
        <v>1</v>
      </c>
      <c r="I269" s="213"/>
      <c r="J269" s="214">
        <f>ROUND(I269*H269,2)</f>
        <v>0</v>
      </c>
      <c r="K269" s="210" t="s">
        <v>19</v>
      </c>
      <c r="L269" s="47"/>
      <c r="M269" s="215" t="s">
        <v>19</v>
      </c>
      <c r="N269" s="216" t="s">
        <v>49</v>
      </c>
      <c r="O269" s="87"/>
      <c r="P269" s="217">
        <f>O269*H269</f>
        <v>0</v>
      </c>
      <c r="Q269" s="217">
        <v>0.00095</v>
      </c>
      <c r="R269" s="217">
        <f>Q269*H269</f>
        <v>0.00095</v>
      </c>
      <c r="S269" s="217">
        <v>0</v>
      </c>
      <c r="T269" s="218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9" t="s">
        <v>150</v>
      </c>
      <c r="AT269" s="219" t="s">
        <v>145</v>
      </c>
      <c r="AU269" s="219" t="s">
        <v>88</v>
      </c>
      <c r="AY269" s="20" t="s">
        <v>143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86</v>
      </c>
      <c r="BK269" s="220">
        <f>ROUND(I269*H269,2)</f>
        <v>0</v>
      </c>
      <c r="BL269" s="20" t="s">
        <v>150</v>
      </c>
      <c r="BM269" s="219" t="s">
        <v>525</v>
      </c>
    </row>
    <row r="270" s="2" customFormat="1" ht="21.75" customHeight="1">
      <c r="A270" s="41"/>
      <c r="B270" s="42"/>
      <c r="C270" s="208" t="s">
        <v>526</v>
      </c>
      <c r="D270" s="208" t="s">
        <v>145</v>
      </c>
      <c r="E270" s="209" t="s">
        <v>527</v>
      </c>
      <c r="F270" s="210" t="s">
        <v>528</v>
      </c>
      <c r="G270" s="211" t="s">
        <v>321</v>
      </c>
      <c r="H270" s="212">
        <v>1</v>
      </c>
      <c r="I270" s="213"/>
      <c r="J270" s="214">
        <f>ROUND(I270*H270,2)</f>
        <v>0</v>
      </c>
      <c r="K270" s="210" t="s">
        <v>19</v>
      </c>
      <c r="L270" s="47"/>
      <c r="M270" s="215" t="s">
        <v>19</v>
      </c>
      <c r="N270" s="216" t="s">
        <v>49</v>
      </c>
      <c r="O270" s="87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9" t="s">
        <v>150</v>
      </c>
      <c r="AT270" s="219" t="s">
        <v>145</v>
      </c>
      <c r="AU270" s="219" t="s">
        <v>88</v>
      </c>
      <c r="AY270" s="20" t="s">
        <v>143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0" t="s">
        <v>86</v>
      </c>
      <c r="BK270" s="220">
        <f>ROUND(I270*H270,2)</f>
        <v>0</v>
      </c>
      <c r="BL270" s="20" t="s">
        <v>150</v>
      </c>
      <c r="BM270" s="219" t="s">
        <v>529</v>
      </c>
    </row>
    <row r="271" s="2" customFormat="1" ht="167.1" customHeight="1">
      <c r="A271" s="41"/>
      <c r="B271" s="42"/>
      <c r="C271" s="260" t="s">
        <v>530</v>
      </c>
      <c r="D271" s="260" t="s">
        <v>215</v>
      </c>
      <c r="E271" s="261" t="s">
        <v>531</v>
      </c>
      <c r="F271" s="262" t="s">
        <v>532</v>
      </c>
      <c r="G271" s="263" t="s">
        <v>321</v>
      </c>
      <c r="H271" s="264">
        <v>1</v>
      </c>
      <c r="I271" s="265"/>
      <c r="J271" s="266">
        <f>ROUND(I271*H271,2)</f>
        <v>0</v>
      </c>
      <c r="K271" s="262" t="s">
        <v>19</v>
      </c>
      <c r="L271" s="267"/>
      <c r="M271" s="268" t="s">
        <v>19</v>
      </c>
      <c r="N271" s="269" t="s">
        <v>49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202</v>
      </c>
      <c r="AT271" s="219" t="s">
        <v>215</v>
      </c>
      <c r="AU271" s="219" t="s">
        <v>88</v>
      </c>
      <c r="AY271" s="20" t="s">
        <v>143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150</v>
      </c>
      <c r="BM271" s="219" t="s">
        <v>533</v>
      </c>
    </row>
    <row r="272" s="2" customFormat="1" ht="24.15" customHeight="1">
      <c r="A272" s="41"/>
      <c r="B272" s="42"/>
      <c r="C272" s="260" t="s">
        <v>534</v>
      </c>
      <c r="D272" s="260" t="s">
        <v>215</v>
      </c>
      <c r="E272" s="261" t="s">
        <v>535</v>
      </c>
      <c r="F272" s="262" t="s">
        <v>536</v>
      </c>
      <c r="G272" s="263" t="s">
        <v>321</v>
      </c>
      <c r="H272" s="264">
        <v>1</v>
      </c>
      <c r="I272" s="265"/>
      <c r="J272" s="266">
        <f>ROUND(I272*H272,2)</f>
        <v>0</v>
      </c>
      <c r="K272" s="262" t="s">
        <v>19</v>
      </c>
      <c r="L272" s="267"/>
      <c r="M272" s="268" t="s">
        <v>19</v>
      </c>
      <c r="N272" s="269" t="s">
        <v>49</v>
      </c>
      <c r="O272" s="87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9" t="s">
        <v>202</v>
      </c>
      <c r="AT272" s="219" t="s">
        <v>215</v>
      </c>
      <c r="AU272" s="219" t="s">
        <v>88</v>
      </c>
      <c r="AY272" s="20" t="s">
        <v>143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86</v>
      </c>
      <c r="BK272" s="220">
        <f>ROUND(I272*H272,2)</f>
        <v>0</v>
      </c>
      <c r="BL272" s="20" t="s">
        <v>150</v>
      </c>
      <c r="BM272" s="219" t="s">
        <v>537</v>
      </c>
    </row>
    <row r="273" s="2" customFormat="1" ht="16.5" customHeight="1">
      <c r="A273" s="41"/>
      <c r="B273" s="42"/>
      <c r="C273" s="260" t="s">
        <v>538</v>
      </c>
      <c r="D273" s="260" t="s">
        <v>215</v>
      </c>
      <c r="E273" s="261" t="s">
        <v>539</v>
      </c>
      <c r="F273" s="262" t="s">
        <v>540</v>
      </c>
      <c r="G273" s="263" t="s">
        <v>321</v>
      </c>
      <c r="H273" s="264">
        <v>5</v>
      </c>
      <c r="I273" s="265"/>
      <c r="J273" s="266">
        <f>ROUND(I273*H273,2)</f>
        <v>0</v>
      </c>
      <c r="K273" s="262" t="s">
        <v>19</v>
      </c>
      <c r="L273" s="267"/>
      <c r="M273" s="268" t="s">
        <v>19</v>
      </c>
      <c r="N273" s="269" t="s">
        <v>49</v>
      </c>
      <c r="O273" s="87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9" t="s">
        <v>202</v>
      </c>
      <c r="AT273" s="219" t="s">
        <v>215</v>
      </c>
      <c r="AU273" s="219" t="s">
        <v>88</v>
      </c>
      <c r="AY273" s="20" t="s">
        <v>143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86</v>
      </c>
      <c r="BK273" s="220">
        <f>ROUND(I273*H273,2)</f>
        <v>0</v>
      </c>
      <c r="BL273" s="20" t="s">
        <v>150</v>
      </c>
      <c r="BM273" s="219" t="s">
        <v>541</v>
      </c>
    </row>
    <row r="274" s="13" customFormat="1">
      <c r="A274" s="13"/>
      <c r="B274" s="226"/>
      <c r="C274" s="227"/>
      <c r="D274" s="228" t="s">
        <v>154</v>
      </c>
      <c r="E274" s="229" t="s">
        <v>19</v>
      </c>
      <c r="F274" s="230" t="s">
        <v>542</v>
      </c>
      <c r="G274" s="227"/>
      <c r="H274" s="231">
        <v>3</v>
      </c>
      <c r="I274" s="232"/>
      <c r="J274" s="227"/>
      <c r="K274" s="227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154</v>
      </c>
      <c r="AU274" s="237" t="s">
        <v>88</v>
      </c>
      <c r="AV274" s="13" t="s">
        <v>88</v>
      </c>
      <c r="AW274" s="13" t="s">
        <v>37</v>
      </c>
      <c r="AX274" s="13" t="s">
        <v>78</v>
      </c>
      <c r="AY274" s="237" t="s">
        <v>143</v>
      </c>
    </row>
    <row r="275" s="13" customFormat="1">
      <c r="A275" s="13"/>
      <c r="B275" s="226"/>
      <c r="C275" s="227"/>
      <c r="D275" s="228" t="s">
        <v>154</v>
      </c>
      <c r="E275" s="229" t="s">
        <v>19</v>
      </c>
      <c r="F275" s="230" t="s">
        <v>543</v>
      </c>
      <c r="G275" s="227"/>
      <c r="H275" s="231">
        <v>2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154</v>
      </c>
      <c r="AU275" s="237" t="s">
        <v>88</v>
      </c>
      <c r="AV275" s="13" t="s">
        <v>88</v>
      </c>
      <c r="AW275" s="13" t="s">
        <v>37</v>
      </c>
      <c r="AX275" s="13" t="s">
        <v>78</v>
      </c>
      <c r="AY275" s="237" t="s">
        <v>143</v>
      </c>
    </row>
    <row r="276" s="14" customFormat="1">
      <c r="A276" s="14"/>
      <c r="B276" s="238"/>
      <c r="C276" s="239"/>
      <c r="D276" s="228" t="s">
        <v>154</v>
      </c>
      <c r="E276" s="240" t="s">
        <v>19</v>
      </c>
      <c r="F276" s="241" t="s">
        <v>157</v>
      </c>
      <c r="G276" s="239"/>
      <c r="H276" s="242">
        <v>5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154</v>
      </c>
      <c r="AU276" s="248" t="s">
        <v>88</v>
      </c>
      <c r="AV276" s="14" t="s">
        <v>150</v>
      </c>
      <c r="AW276" s="14" t="s">
        <v>37</v>
      </c>
      <c r="AX276" s="14" t="s">
        <v>86</v>
      </c>
      <c r="AY276" s="248" t="s">
        <v>143</v>
      </c>
    </row>
    <row r="277" s="2" customFormat="1" ht="24.15" customHeight="1">
      <c r="A277" s="41"/>
      <c r="B277" s="42"/>
      <c r="C277" s="260" t="s">
        <v>544</v>
      </c>
      <c r="D277" s="260" t="s">
        <v>215</v>
      </c>
      <c r="E277" s="261" t="s">
        <v>545</v>
      </c>
      <c r="F277" s="262" t="s">
        <v>546</v>
      </c>
      <c r="G277" s="263" t="s">
        <v>210</v>
      </c>
      <c r="H277" s="264">
        <v>241</v>
      </c>
      <c r="I277" s="265"/>
      <c r="J277" s="266">
        <f>ROUND(I277*H277,2)</f>
        <v>0</v>
      </c>
      <c r="K277" s="262" t="s">
        <v>149</v>
      </c>
      <c r="L277" s="267"/>
      <c r="M277" s="268" t="s">
        <v>19</v>
      </c>
      <c r="N277" s="269" t="s">
        <v>49</v>
      </c>
      <c r="O277" s="87"/>
      <c r="P277" s="217">
        <f>O277*H277</f>
        <v>0</v>
      </c>
      <c r="Q277" s="217">
        <v>0.00017000000000000001</v>
      </c>
      <c r="R277" s="217">
        <f>Q277*H277</f>
        <v>0.040970000000000006</v>
      </c>
      <c r="S277" s="217">
        <v>0</v>
      </c>
      <c r="T277" s="218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9" t="s">
        <v>202</v>
      </c>
      <c r="AT277" s="219" t="s">
        <v>215</v>
      </c>
      <c r="AU277" s="219" t="s">
        <v>88</v>
      </c>
      <c r="AY277" s="20" t="s">
        <v>143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0" t="s">
        <v>86</v>
      </c>
      <c r="BK277" s="220">
        <f>ROUND(I277*H277,2)</f>
        <v>0</v>
      </c>
      <c r="BL277" s="20" t="s">
        <v>150</v>
      </c>
      <c r="BM277" s="219" t="s">
        <v>547</v>
      </c>
    </row>
    <row r="278" s="13" customFormat="1">
      <c r="A278" s="13"/>
      <c r="B278" s="226"/>
      <c r="C278" s="227"/>
      <c r="D278" s="228" t="s">
        <v>154</v>
      </c>
      <c r="E278" s="229" t="s">
        <v>19</v>
      </c>
      <c r="F278" s="230" t="s">
        <v>548</v>
      </c>
      <c r="G278" s="227"/>
      <c r="H278" s="231">
        <v>241</v>
      </c>
      <c r="I278" s="232"/>
      <c r="J278" s="227"/>
      <c r="K278" s="227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154</v>
      </c>
      <c r="AU278" s="237" t="s">
        <v>88</v>
      </c>
      <c r="AV278" s="13" t="s">
        <v>88</v>
      </c>
      <c r="AW278" s="13" t="s">
        <v>37</v>
      </c>
      <c r="AX278" s="13" t="s">
        <v>86</v>
      </c>
      <c r="AY278" s="237" t="s">
        <v>143</v>
      </c>
    </row>
    <row r="279" s="12" customFormat="1" ht="22.8" customHeight="1">
      <c r="A279" s="12"/>
      <c r="B279" s="192"/>
      <c r="C279" s="193"/>
      <c r="D279" s="194" t="s">
        <v>77</v>
      </c>
      <c r="E279" s="206" t="s">
        <v>549</v>
      </c>
      <c r="F279" s="206" t="s">
        <v>550</v>
      </c>
      <c r="G279" s="193"/>
      <c r="H279" s="193"/>
      <c r="I279" s="196"/>
      <c r="J279" s="207">
        <f>BK279</f>
        <v>0</v>
      </c>
      <c r="K279" s="193"/>
      <c r="L279" s="198"/>
      <c r="M279" s="199"/>
      <c r="N279" s="200"/>
      <c r="O279" s="200"/>
      <c r="P279" s="201">
        <f>SUM(P280:P281)</f>
        <v>0</v>
      </c>
      <c r="Q279" s="200"/>
      <c r="R279" s="201">
        <f>SUM(R280:R281)</f>
        <v>0</v>
      </c>
      <c r="S279" s="200"/>
      <c r="T279" s="202">
        <f>SUM(T280:T281)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3" t="s">
        <v>86</v>
      </c>
      <c r="AT279" s="204" t="s">
        <v>77</v>
      </c>
      <c r="AU279" s="204" t="s">
        <v>86</v>
      </c>
      <c r="AY279" s="203" t="s">
        <v>143</v>
      </c>
      <c r="BK279" s="205">
        <f>SUM(BK280:BK281)</f>
        <v>0</v>
      </c>
    </row>
    <row r="280" s="2" customFormat="1" ht="49.05" customHeight="1">
      <c r="A280" s="41"/>
      <c r="B280" s="42"/>
      <c r="C280" s="208" t="s">
        <v>551</v>
      </c>
      <c r="D280" s="208" t="s">
        <v>145</v>
      </c>
      <c r="E280" s="209" t="s">
        <v>552</v>
      </c>
      <c r="F280" s="210" t="s">
        <v>553</v>
      </c>
      <c r="G280" s="211" t="s">
        <v>218</v>
      </c>
      <c r="H280" s="212">
        <v>14.869</v>
      </c>
      <c r="I280" s="213"/>
      <c r="J280" s="214">
        <f>ROUND(I280*H280,2)</f>
        <v>0</v>
      </c>
      <c r="K280" s="210" t="s">
        <v>149</v>
      </c>
      <c r="L280" s="47"/>
      <c r="M280" s="215" t="s">
        <v>19</v>
      </c>
      <c r="N280" s="216" t="s">
        <v>49</v>
      </c>
      <c r="O280" s="87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9" t="s">
        <v>150</v>
      </c>
      <c r="AT280" s="219" t="s">
        <v>145</v>
      </c>
      <c r="AU280" s="219" t="s">
        <v>88</v>
      </c>
      <c r="AY280" s="20" t="s">
        <v>143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86</v>
      </c>
      <c r="BK280" s="220">
        <f>ROUND(I280*H280,2)</f>
        <v>0</v>
      </c>
      <c r="BL280" s="20" t="s">
        <v>150</v>
      </c>
      <c r="BM280" s="219" t="s">
        <v>554</v>
      </c>
    </row>
    <row r="281" s="2" customFormat="1">
      <c r="A281" s="41"/>
      <c r="B281" s="42"/>
      <c r="C281" s="43"/>
      <c r="D281" s="221" t="s">
        <v>152</v>
      </c>
      <c r="E281" s="43"/>
      <c r="F281" s="222" t="s">
        <v>555</v>
      </c>
      <c r="G281" s="43"/>
      <c r="H281" s="43"/>
      <c r="I281" s="223"/>
      <c r="J281" s="43"/>
      <c r="K281" s="43"/>
      <c r="L281" s="47"/>
      <c r="M281" s="224"/>
      <c r="N281" s="225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152</v>
      </c>
      <c r="AU281" s="20" t="s">
        <v>88</v>
      </c>
    </row>
    <row r="282" s="12" customFormat="1" ht="25.92" customHeight="1">
      <c r="A282" s="12"/>
      <c r="B282" s="192"/>
      <c r="C282" s="193"/>
      <c r="D282" s="194" t="s">
        <v>77</v>
      </c>
      <c r="E282" s="195" t="s">
        <v>556</v>
      </c>
      <c r="F282" s="195" t="s">
        <v>557</v>
      </c>
      <c r="G282" s="193"/>
      <c r="H282" s="193"/>
      <c r="I282" s="196"/>
      <c r="J282" s="197">
        <f>BK282</f>
        <v>0</v>
      </c>
      <c r="K282" s="193"/>
      <c r="L282" s="198"/>
      <c r="M282" s="199"/>
      <c r="N282" s="200"/>
      <c r="O282" s="200"/>
      <c r="P282" s="201">
        <f>P283</f>
        <v>0</v>
      </c>
      <c r="Q282" s="200"/>
      <c r="R282" s="201">
        <f>R283</f>
        <v>0.032861932599999998</v>
      </c>
      <c r="S282" s="200"/>
      <c r="T282" s="202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3" t="s">
        <v>88</v>
      </c>
      <c r="AT282" s="204" t="s">
        <v>77</v>
      </c>
      <c r="AU282" s="204" t="s">
        <v>78</v>
      </c>
      <c r="AY282" s="203" t="s">
        <v>143</v>
      </c>
      <c r="BK282" s="205">
        <f>BK283</f>
        <v>0</v>
      </c>
    </row>
    <row r="283" s="12" customFormat="1" ht="22.8" customHeight="1">
      <c r="A283" s="12"/>
      <c r="B283" s="192"/>
      <c r="C283" s="193"/>
      <c r="D283" s="194" t="s">
        <v>77</v>
      </c>
      <c r="E283" s="206" t="s">
        <v>558</v>
      </c>
      <c r="F283" s="206" t="s">
        <v>559</v>
      </c>
      <c r="G283" s="193"/>
      <c r="H283" s="193"/>
      <c r="I283" s="196"/>
      <c r="J283" s="207">
        <f>BK283</f>
        <v>0</v>
      </c>
      <c r="K283" s="193"/>
      <c r="L283" s="198"/>
      <c r="M283" s="199"/>
      <c r="N283" s="200"/>
      <c r="O283" s="200"/>
      <c r="P283" s="201">
        <f>SUM(P284:P288)</f>
        <v>0</v>
      </c>
      <c r="Q283" s="200"/>
      <c r="R283" s="201">
        <f>SUM(R284:R288)</f>
        <v>0.032861932599999998</v>
      </c>
      <c r="S283" s="200"/>
      <c r="T283" s="202">
        <f>SUM(T284:T288)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3" t="s">
        <v>88</v>
      </c>
      <c r="AT283" s="204" t="s">
        <v>77</v>
      </c>
      <c r="AU283" s="204" t="s">
        <v>86</v>
      </c>
      <c r="AY283" s="203" t="s">
        <v>143</v>
      </c>
      <c r="BK283" s="205">
        <f>SUM(BK284:BK288)</f>
        <v>0</v>
      </c>
    </row>
    <row r="284" s="2" customFormat="1" ht="24.15" customHeight="1">
      <c r="A284" s="41"/>
      <c r="B284" s="42"/>
      <c r="C284" s="208" t="s">
        <v>560</v>
      </c>
      <c r="D284" s="208" t="s">
        <v>145</v>
      </c>
      <c r="E284" s="209" t="s">
        <v>561</v>
      </c>
      <c r="F284" s="210" t="s">
        <v>562</v>
      </c>
      <c r="G284" s="211" t="s">
        <v>563</v>
      </c>
      <c r="H284" s="212">
        <v>666.06399999999996</v>
      </c>
      <c r="I284" s="213"/>
      <c r="J284" s="214">
        <f>ROUND(I284*H284,2)</f>
        <v>0</v>
      </c>
      <c r="K284" s="210" t="s">
        <v>149</v>
      </c>
      <c r="L284" s="47"/>
      <c r="M284" s="215" t="s">
        <v>19</v>
      </c>
      <c r="N284" s="216" t="s">
        <v>49</v>
      </c>
      <c r="O284" s="87"/>
      <c r="P284" s="217">
        <f>O284*H284</f>
        <v>0</v>
      </c>
      <c r="Q284" s="217">
        <v>4.93375E-05</v>
      </c>
      <c r="R284" s="217">
        <f>Q284*H284</f>
        <v>0.032861932599999998</v>
      </c>
      <c r="S284" s="217">
        <v>0</v>
      </c>
      <c r="T284" s="218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9" t="s">
        <v>247</v>
      </c>
      <c r="AT284" s="219" t="s">
        <v>145</v>
      </c>
      <c r="AU284" s="219" t="s">
        <v>88</v>
      </c>
      <c r="AY284" s="20" t="s">
        <v>143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86</v>
      </c>
      <c r="BK284" s="220">
        <f>ROUND(I284*H284,2)</f>
        <v>0</v>
      </c>
      <c r="BL284" s="20" t="s">
        <v>247</v>
      </c>
      <c r="BM284" s="219" t="s">
        <v>564</v>
      </c>
    </row>
    <row r="285" s="2" customFormat="1">
      <c r="A285" s="41"/>
      <c r="B285" s="42"/>
      <c r="C285" s="43"/>
      <c r="D285" s="221" t="s">
        <v>152</v>
      </c>
      <c r="E285" s="43"/>
      <c r="F285" s="222" t="s">
        <v>565</v>
      </c>
      <c r="G285" s="43"/>
      <c r="H285" s="43"/>
      <c r="I285" s="223"/>
      <c r="J285" s="43"/>
      <c r="K285" s="43"/>
      <c r="L285" s="47"/>
      <c r="M285" s="224"/>
      <c r="N285" s="225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152</v>
      </c>
      <c r="AU285" s="20" t="s">
        <v>88</v>
      </c>
    </row>
    <row r="286" s="13" customFormat="1">
      <c r="A286" s="13"/>
      <c r="B286" s="226"/>
      <c r="C286" s="227"/>
      <c r="D286" s="228" t="s">
        <v>154</v>
      </c>
      <c r="E286" s="229" t="s">
        <v>19</v>
      </c>
      <c r="F286" s="230" t="s">
        <v>566</v>
      </c>
      <c r="G286" s="227"/>
      <c r="H286" s="231">
        <v>666.06399999999996</v>
      </c>
      <c r="I286" s="232"/>
      <c r="J286" s="227"/>
      <c r="K286" s="227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154</v>
      </c>
      <c r="AU286" s="237" t="s">
        <v>88</v>
      </c>
      <c r="AV286" s="13" t="s">
        <v>88</v>
      </c>
      <c r="AW286" s="13" t="s">
        <v>37</v>
      </c>
      <c r="AX286" s="13" t="s">
        <v>86</v>
      </c>
      <c r="AY286" s="237" t="s">
        <v>143</v>
      </c>
    </row>
    <row r="287" s="2" customFormat="1" ht="16.5" customHeight="1">
      <c r="A287" s="41"/>
      <c r="B287" s="42"/>
      <c r="C287" s="260" t="s">
        <v>567</v>
      </c>
      <c r="D287" s="260" t="s">
        <v>215</v>
      </c>
      <c r="E287" s="261" t="s">
        <v>568</v>
      </c>
      <c r="F287" s="262" t="s">
        <v>569</v>
      </c>
      <c r="G287" s="263" t="s">
        <v>218</v>
      </c>
      <c r="H287" s="264">
        <v>27.722000000000001</v>
      </c>
      <c r="I287" s="265"/>
      <c r="J287" s="266">
        <f>ROUND(I287*H287,2)</f>
        <v>0</v>
      </c>
      <c r="K287" s="262" t="s">
        <v>19</v>
      </c>
      <c r="L287" s="267"/>
      <c r="M287" s="268" t="s">
        <v>19</v>
      </c>
      <c r="N287" s="269" t="s">
        <v>49</v>
      </c>
      <c r="O287" s="87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9" t="s">
        <v>342</v>
      </c>
      <c r="AT287" s="219" t="s">
        <v>215</v>
      </c>
      <c r="AU287" s="219" t="s">
        <v>88</v>
      </c>
      <c r="AY287" s="20" t="s">
        <v>143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86</v>
      </c>
      <c r="BK287" s="220">
        <f>ROUND(I287*H287,2)</f>
        <v>0</v>
      </c>
      <c r="BL287" s="20" t="s">
        <v>247</v>
      </c>
      <c r="BM287" s="219" t="s">
        <v>570</v>
      </c>
    </row>
    <row r="288" s="13" customFormat="1">
      <c r="A288" s="13"/>
      <c r="B288" s="226"/>
      <c r="C288" s="227"/>
      <c r="D288" s="228" t="s">
        <v>154</v>
      </c>
      <c r="E288" s="227"/>
      <c r="F288" s="230" t="s">
        <v>571</v>
      </c>
      <c r="G288" s="227"/>
      <c r="H288" s="231">
        <v>27.722000000000001</v>
      </c>
      <c r="I288" s="232"/>
      <c r="J288" s="227"/>
      <c r="K288" s="227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154</v>
      </c>
      <c r="AU288" s="237" t="s">
        <v>88</v>
      </c>
      <c r="AV288" s="13" t="s">
        <v>88</v>
      </c>
      <c r="AW288" s="13" t="s">
        <v>4</v>
      </c>
      <c r="AX288" s="13" t="s">
        <v>86</v>
      </c>
      <c r="AY288" s="237" t="s">
        <v>143</v>
      </c>
    </row>
    <row r="289" s="12" customFormat="1" ht="25.92" customHeight="1">
      <c r="A289" s="12"/>
      <c r="B289" s="192"/>
      <c r="C289" s="193"/>
      <c r="D289" s="194" t="s">
        <v>77</v>
      </c>
      <c r="E289" s="195" t="s">
        <v>215</v>
      </c>
      <c r="F289" s="195" t="s">
        <v>572</v>
      </c>
      <c r="G289" s="193"/>
      <c r="H289" s="193"/>
      <c r="I289" s="196"/>
      <c r="J289" s="197">
        <f>BK289</f>
        <v>0</v>
      </c>
      <c r="K289" s="193"/>
      <c r="L289" s="198"/>
      <c r="M289" s="199"/>
      <c r="N289" s="200"/>
      <c r="O289" s="200"/>
      <c r="P289" s="201">
        <f>P290</f>
        <v>0</v>
      </c>
      <c r="Q289" s="200"/>
      <c r="R289" s="201">
        <f>R290</f>
        <v>0.10442879999999999</v>
      </c>
      <c r="S289" s="200"/>
      <c r="T289" s="202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3" t="s">
        <v>168</v>
      </c>
      <c r="AT289" s="204" t="s">
        <v>77</v>
      </c>
      <c r="AU289" s="204" t="s">
        <v>78</v>
      </c>
      <c r="AY289" s="203" t="s">
        <v>143</v>
      </c>
      <c r="BK289" s="205">
        <f>BK290</f>
        <v>0</v>
      </c>
    </row>
    <row r="290" s="12" customFormat="1" ht="22.8" customHeight="1">
      <c r="A290" s="12"/>
      <c r="B290" s="192"/>
      <c r="C290" s="193"/>
      <c r="D290" s="194" t="s">
        <v>77</v>
      </c>
      <c r="E290" s="206" t="s">
        <v>573</v>
      </c>
      <c r="F290" s="206" t="s">
        <v>574</v>
      </c>
      <c r="G290" s="193"/>
      <c r="H290" s="193"/>
      <c r="I290" s="196"/>
      <c r="J290" s="207">
        <f>BK290</f>
        <v>0</v>
      </c>
      <c r="K290" s="193"/>
      <c r="L290" s="198"/>
      <c r="M290" s="199"/>
      <c r="N290" s="200"/>
      <c r="O290" s="200"/>
      <c r="P290" s="201">
        <f>SUM(P291:P298)</f>
        <v>0</v>
      </c>
      <c r="Q290" s="200"/>
      <c r="R290" s="201">
        <f>SUM(R291:R298)</f>
        <v>0.10442879999999999</v>
      </c>
      <c r="S290" s="200"/>
      <c r="T290" s="202">
        <f>SUM(T291:T298)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3" t="s">
        <v>168</v>
      </c>
      <c r="AT290" s="204" t="s">
        <v>77</v>
      </c>
      <c r="AU290" s="204" t="s">
        <v>86</v>
      </c>
      <c r="AY290" s="203" t="s">
        <v>143</v>
      </c>
      <c r="BK290" s="205">
        <f>SUM(BK291:BK298)</f>
        <v>0</v>
      </c>
    </row>
    <row r="291" s="2" customFormat="1" ht="33" customHeight="1">
      <c r="A291" s="41"/>
      <c r="B291" s="42"/>
      <c r="C291" s="208" t="s">
        <v>575</v>
      </c>
      <c r="D291" s="208" t="s">
        <v>145</v>
      </c>
      <c r="E291" s="209" t="s">
        <v>576</v>
      </c>
      <c r="F291" s="210" t="s">
        <v>577</v>
      </c>
      <c r="G291" s="211" t="s">
        <v>210</v>
      </c>
      <c r="H291" s="212">
        <v>259</v>
      </c>
      <c r="I291" s="213"/>
      <c r="J291" s="214">
        <f>ROUND(I291*H291,2)</f>
        <v>0</v>
      </c>
      <c r="K291" s="210" t="s">
        <v>149</v>
      </c>
      <c r="L291" s="47"/>
      <c r="M291" s="215" t="s">
        <v>19</v>
      </c>
      <c r="N291" s="216" t="s">
        <v>49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496</v>
      </c>
      <c r="AT291" s="219" t="s">
        <v>145</v>
      </c>
      <c r="AU291" s="219" t="s">
        <v>88</v>
      </c>
      <c r="AY291" s="20" t="s">
        <v>143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86</v>
      </c>
      <c r="BK291" s="220">
        <f>ROUND(I291*H291,2)</f>
        <v>0</v>
      </c>
      <c r="BL291" s="20" t="s">
        <v>496</v>
      </c>
      <c r="BM291" s="219" t="s">
        <v>578</v>
      </c>
    </row>
    <row r="292" s="2" customFormat="1">
      <c r="A292" s="41"/>
      <c r="B292" s="42"/>
      <c r="C292" s="43"/>
      <c r="D292" s="221" t="s">
        <v>152</v>
      </c>
      <c r="E292" s="43"/>
      <c r="F292" s="222" t="s">
        <v>579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152</v>
      </c>
      <c r="AU292" s="20" t="s">
        <v>88</v>
      </c>
    </row>
    <row r="293" s="13" customFormat="1">
      <c r="A293" s="13"/>
      <c r="B293" s="226"/>
      <c r="C293" s="227"/>
      <c r="D293" s="228" t="s">
        <v>154</v>
      </c>
      <c r="E293" s="229" t="s">
        <v>19</v>
      </c>
      <c r="F293" s="230" t="s">
        <v>580</v>
      </c>
      <c r="G293" s="227"/>
      <c r="H293" s="231">
        <v>259</v>
      </c>
      <c r="I293" s="232"/>
      <c r="J293" s="227"/>
      <c r="K293" s="227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154</v>
      </c>
      <c r="AU293" s="237" t="s">
        <v>88</v>
      </c>
      <c r="AV293" s="13" t="s">
        <v>88</v>
      </c>
      <c r="AW293" s="13" t="s">
        <v>37</v>
      </c>
      <c r="AX293" s="13" t="s">
        <v>86</v>
      </c>
      <c r="AY293" s="237" t="s">
        <v>143</v>
      </c>
    </row>
    <row r="294" s="2" customFormat="1" ht="24.15" customHeight="1">
      <c r="A294" s="41"/>
      <c r="B294" s="42"/>
      <c r="C294" s="260" t="s">
        <v>581</v>
      </c>
      <c r="D294" s="260" t="s">
        <v>215</v>
      </c>
      <c r="E294" s="261" t="s">
        <v>582</v>
      </c>
      <c r="F294" s="262" t="s">
        <v>583</v>
      </c>
      <c r="G294" s="263" t="s">
        <v>210</v>
      </c>
      <c r="H294" s="264">
        <v>271.94999999999999</v>
      </c>
      <c r="I294" s="265"/>
      <c r="J294" s="266">
        <f>ROUND(I294*H294,2)</f>
        <v>0</v>
      </c>
      <c r="K294" s="262" t="s">
        <v>149</v>
      </c>
      <c r="L294" s="267"/>
      <c r="M294" s="268" t="s">
        <v>19</v>
      </c>
      <c r="N294" s="269" t="s">
        <v>49</v>
      </c>
      <c r="O294" s="87"/>
      <c r="P294" s="217">
        <f>O294*H294</f>
        <v>0</v>
      </c>
      <c r="Q294" s="217">
        <v>0.00035</v>
      </c>
      <c r="R294" s="217">
        <f>Q294*H294</f>
        <v>0.095182499999999989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584</v>
      </c>
      <c r="AT294" s="219" t="s">
        <v>215</v>
      </c>
      <c r="AU294" s="219" t="s">
        <v>88</v>
      </c>
      <c r="AY294" s="20" t="s">
        <v>143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86</v>
      </c>
      <c r="BK294" s="220">
        <f>ROUND(I294*H294,2)</f>
        <v>0</v>
      </c>
      <c r="BL294" s="20" t="s">
        <v>584</v>
      </c>
      <c r="BM294" s="219" t="s">
        <v>585</v>
      </c>
    </row>
    <row r="295" s="13" customFormat="1">
      <c r="A295" s="13"/>
      <c r="B295" s="226"/>
      <c r="C295" s="227"/>
      <c r="D295" s="228" t="s">
        <v>154</v>
      </c>
      <c r="E295" s="227"/>
      <c r="F295" s="230" t="s">
        <v>586</v>
      </c>
      <c r="G295" s="227"/>
      <c r="H295" s="231">
        <v>271.94999999999999</v>
      </c>
      <c r="I295" s="232"/>
      <c r="J295" s="227"/>
      <c r="K295" s="227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154</v>
      </c>
      <c r="AU295" s="237" t="s">
        <v>88</v>
      </c>
      <c r="AV295" s="13" t="s">
        <v>88</v>
      </c>
      <c r="AW295" s="13" t="s">
        <v>4</v>
      </c>
      <c r="AX295" s="13" t="s">
        <v>86</v>
      </c>
      <c r="AY295" s="237" t="s">
        <v>143</v>
      </c>
    </row>
    <row r="296" s="2" customFormat="1" ht="37.8" customHeight="1">
      <c r="A296" s="41"/>
      <c r="B296" s="42"/>
      <c r="C296" s="208" t="s">
        <v>587</v>
      </c>
      <c r="D296" s="208" t="s">
        <v>145</v>
      </c>
      <c r="E296" s="209" t="s">
        <v>588</v>
      </c>
      <c r="F296" s="210" t="s">
        <v>589</v>
      </c>
      <c r="G296" s="211" t="s">
        <v>210</v>
      </c>
      <c r="H296" s="212">
        <v>129.5</v>
      </c>
      <c r="I296" s="213"/>
      <c r="J296" s="214">
        <f>ROUND(I296*H296,2)</f>
        <v>0</v>
      </c>
      <c r="K296" s="210" t="s">
        <v>149</v>
      </c>
      <c r="L296" s="47"/>
      <c r="M296" s="215" t="s">
        <v>19</v>
      </c>
      <c r="N296" s="216" t="s">
        <v>49</v>
      </c>
      <c r="O296" s="87"/>
      <c r="P296" s="217">
        <f>O296*H296</f>
        <v>0</v>
      </c>
      <c r="Q296" s="217">
        <v>7.1400000000000001E-05</v>
      </c>
      <c r="R296" s="217">
        <f>Q296*H296</f>
        <v>0.0092463000000000007</v>
      </c>
      <c r="S296" s="217">
        <v>0</v>
      </c>
      <c r="T296" s="218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9" t="s">
        <v>496</v>
      </c>
      <c r="AT296" s="219" t="s">
        <v>145</v>
      </c>
      <c r="AU296" s="219" t="s">
        <v>88</v>
      </c>
      <c r="AY296" s="20" t="s">
        <v>143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20" t="s">
        <v>86</v>
      </c>
      <c r="BK296" s="220">
        <f>ROUND(I296*H296,2)</f>
        <v>0</v>
      </c>
      <c r="BL296" s="20" t="s">
        <v>496</v>
      </c>
      <c r="BM296" s="219" t="s">
        <v>590</v>
      </c>
    </row>
    <row r="297" s="2" customFormat="1">
      <c r="A297" s="41"/>
      <c r="B297" s="42"/>
      <c r="C297" s="43"/>
      <c r="D297" s="221" t="s">
        <v>152</v>
      </c>
      <c r="E297" s="43"/>
      <c r="F297" s="222" t="s">
        <v>591</v>
      </c>
      <c r="G297" s="43"/>
      <c r="H297" s="43"/>
      <c r="I297" s="223"/>
      <c r="J297" s="43"/>
      <c r="K297" s="43"/>
      <c r="L297" s="47"/>
      <c r="M297" s="224"/>
      <c r="N297" s="225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152</v>
      </c>
      <c r="AU297" s="20" t="s">
        <v>88</v>
      </c>
    </row>
    <row r="298" s="13" customFormat="1">
      <c r="A298" s="13"/>
      <c r="B298" s="226"/>
      <c r="C298" s="227"/>
      <c r="D298" s="228" t="s">
        <v>154</v>
      </c>
      <c r="E298" s="229" t="s">
        <v>19</v>
      </c>
      <c r="F298" s="230" t="s">
        <v>592</v>
      </c>
      <c r="G298" s="227"/>
      <c r="H298" s="231">
        <v>129.5</v>
      </c>
      <c r="I298" s="232"/>
      <c r="J298" s="227"/>
      <c r="K298" s="227"/>
      <c r="L298" s="233"/>
      <c r="M298" s="280"/>
      <c r="N298" s="281"/>
      <c r="O298" s="281"/>
      <c r="P298" s="281"/>
      <c r="Q298" s="281"/>
      <c r="R298" s="281"/>
      <c r="S298" s="281"/>
      <c r="T298" s="28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154</v>
      </c>
      <c r="AU298" s="237" t="s">
        <v>88</v>
      </c>
      <c r="AV298" s="13" t="s">
        <v>88</v>
      </c>
      <c r="AW298" s="13" t="s">
        <v>37</v>
      </c>
      <c r="AX298" s="13" t="s">
        <v>86</v>
      </c>
      <c r="AY298" s="237" t="s">
        <v>143</v>
      </c>
    </row>
    <row r="299" s="2" customFormat="1" ht="6.96" customHeight="1">
      <c r="A299" s="41"/>
      <c r="B299" s="62"/>
      <c r="C299" s="63"/>
      <c r="D299" s="63"/>
      <c r="E299" s="63"/>
      <c r="F299" s="63"/>
      <c r="G299" s="63"/>
      <c r="H299" s="63"/>
      <c r="I299" s="63"/>
      <c r="J299" s="63"/>
      <c r="K299" s="63"/>
      <c r="L299" s="47"/>
      <c r="M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</row>
  </sheetData>
  <sheetProtection sheet="1" autoFilter="0" formatColumns="0" formatRows="0" objects="1" scenarios="1" spinCount="100000" saltValue="8BQwFHjiuuV+yZcjkYoGBByDn/BKintI4lllW4xsp1B1IJyBFVj/5PsZ2/xP8pnlqq5urPBQZhnEPpQTz2a7LQ==" hashValue="aUTa0tkhC8m/ZOVsnuytWj36iRXMboGQEUaD4dZt8XnLuM0ZcOQzqJm6Gq8kSFXmmSTcakoXijB8QjOC5+cZjQ==" algorithmName="SHA-512" password="CC35"/>
  <autoFilter ref="C89:K29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1/131251206"/>
    <hyperlink ref="F99" r:id="rId2" display="https://podminky.urs.cz/item/CS_URS_2024_01/132254206"/>
    <hyperlink ref="F108" r:id="rId3" display="https://podminky.urs.cz/item/CS_URS_2024_01/151101101"/>
    <hyperlink ref="F117" r:id="rId4" display="https://podminky.urs.cz/item/CS_URS_2024_01/151101111"/>
    <hyperlink ref="F119" r:id="rId5" display="https://podminky.urs.cz/item/CS_URS_2024_01/151101201"/>
    <hyperlink ref="F122" r:id="rId6" display="https://podminky.urs.cz/item/CS_URS_2024_01/151101211"/>
    <hyperlink ref="F124" r:id="rId7" display="https://podminky.urs.cz/item/CS_URS_2024_01/151101301"/>
    <hyperlink ref="F127" r:id="rId8" display="https://podminky.urs.cz/item/CS_URS_2024_01/151101311"/>
    <hyperlink ref="F129" r:id="rId9" display="https://podminky.urs.cz/item/CS_URS_2024_01/151712111"/>
    <hyperlink ref="F134" r:id="rId10" display="https://podminky.urs.cz/item/CS_URS_2024_01/153112111"/>
    <hyperlink ref="F137" r:id="rId11" display="https://podminky.urs.cz/item/CS_URS_2024_01/153112122"/>
    <hyperlink ref="F140" r:id="rId12" display="https://podminky.urs.cz/item/CS_URS_2024_01/153113112"/>
    <hyperlink ref="F142" r:id="rId13" display="https://podminky.urs.cz/item/CS_URS_2024_01/162351104"/>
    <hyperlink ref="F146" r:id="rId14" display="https://podminky.urs.cz/item/CS_URS_2024_01/162551108"/>
    <hyperlink ref="F153" r:id="rId15" display="https://podminky.urs.cz/item/CS_URS_2024_01/167151111"/>
    <hyperlink ref="F160" r:id="rId16" display="https://podminky.urs.cz/item/CS_URS_2024_01/171201231"/>
    <hyperlink ref="F164" r:id="rId17" display="https://podminky.urs.cz/item/CS_URS_2024_01/171251201"/>
    <hyperlink ref="F167" r:id="rId18" display="https://podminky.urs.cz/item/CS_URS_2024_01/174151101"/>
    <hyperlink ref="F170" r:id="rId19" display="https://podminky.urs.cz/item/CS_URS_2024_01/175151101"/>
    <hyperlink ref="F179" r:id="rId20" display="https://podminky.urs.cz/item/CS_URS_2024_01/273313611"/>
    <hyperlink ref="F184" r:id="rId21" display="https://podminky.urs.cz/item/CS_URS_2024_01/273362021"/>
    <hyperlink ref="F187" r:id="rId22" display="https://podminky.urs.cz/item/CS_URS_2024_01/283111111"/>
    <hyperlink ref="F193" r:id="rId23" display="https://podminky.urs.cz/item/CS_URS_2024_01/382121111"/>
    <hyperlink ref="F195" r:id="rId24" display="https://podminky.urs.cz/item/CS_URS_2024_01/382121121"/>
    <hyperlink ref="F197" r:id="rId25" display="https://podminky.urs.cz/item/CS_URS_2024_01/382121131"/>
    <hyperlink ref="F203" r:id="rId26" display="https://podminky.urs.cz/item/CS_URS_2024_01/451572111"/>
    <hyperlink ref="F211" r:id="rId27" display="https://podminky.urs.cz/item/CS_URS_2024_01/852261122"/>
    <hyperlink ref="F215" r:id="rId28" display="https://podminky.urs.cz/item/CS_URS_2024_01/857261131"/>
    <hyperlink ref="F218" r:id="rId29" display="https://podminky.urs.cz/item/CS_URS_2024_01/871211141"/>
    <hyperlink ref="F222" r:id="rId30" display="https://podminky.urs.cz/item/CS_URS_2024_01/871214201"/>
    <hyperlink ref="F225" r:id="rId31" display="https://podminky.urs.cz/item/CS_URS_2024_01/871224201"/>
    <hyperlink ref="F230" r:id="rId32" display="https://podminky.urs.cz/item/CS_URS_2024_01/871241141"/>
    <hyperlink ref="F237" r:id="rId33" display="https://podminky.urs.cz/item/CS_URS_2024_01/877185201"/>
    <hyperlink ref="F241" r:id="rId34" display="https://podminky.urs.cz/item/CS_URS_2024_01/877211118"/>
    <hyperlink ref="F244" r:id="rId35" display="https://podminky.urs.cz/item/CS_URS_2024_01/877241118"/>
    <hyperlink ref="F247" r:id="rId36" display="https://podminky.urs.cz/item/CS_URS_2024_01/891182222"/>
    <hyperlink ref="F251" r:id="rId37" display="https://podminky.urs.cz/item/CS_URS_2024_01/891262122"/>
    <hyperlink ref="F256" r:id="rId38" display="https://podminky.urs.cz/item/CS_URS_2024_01/899401112"/>
    <hyperlink ref="F259" r:id="rId39" display="https://podminky.urs.cz/item/CS_URS_2024_01/892241111"/>
    <hyperlink ref="F261" r:id="rId40" display="https://podminky.urs.cz/item/CS_URS_2024_01/892372111"/>
    <hyperlink ref="F265" r:id="rId41" display="https://podminky.urs.cz/item/CS_URS_2024_01/899721111"/>
    <hyperlink ref="F268" r:id="rId42" display="https://podminky.urs.cz/item/CS_URS_2024_01/899722112"/>
    <hyperlink ref="F281" r:id="rId43" display="https://podminky.urs.cz/item/CS_URS_2024_01/998276101"/>
    <hyperlink ref="F285" r:id="rId44" display="https://podminky.urs.cz/item/CS_URS_2024_01/767995115"/>
    <hyperlink ref="F292" r:id="rId45" display="https://podminky.urs.cz/item/CS_URS_2024_01/460791113"/>
    <hyperlink ref="F297" r:id="rId46" display="https://podminky.urs.cz/item/CS_URS_2024_01/46067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593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594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ROUND((SUM(BE85:BE113)),  2)</f>
        <v>0</v>
      </c>
      <c r="G33" s="41"/>
      <c r="H33" s="41"/>
      <c r="I33" s="152">
        <v>0.20999999999999999</v>
      </c>
      <c r="J33" s="151">
        <f>ROUND(((SUM(BE85:BE113))*I33),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ROUND((SUM(BF85:BF113)),  2)</f>
        <v>0</v>
      </c>
      <c r="G34" s="41"/>
      <c r="H34" s="41"/>
      <c r="I34" s="152">
        <v>0.12</v>
      </c>
      <c r="J34" s="151">
        <f>ROUND(((SUM(BF85:BF113))*I34),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ROUND((SUM(BG85:BG113)),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ROUND((SUM(BH85:BH113)),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ROUND((SUM(BI85:BI113)),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595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596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597</v>
      </c>
      <c r="E62" s="172"/>
      <c r="F62" s="172"/>
      <c r="G62" s="172"/>
      <c r="H62" s="172"/>
      <c r="I62" s="172"/>
      <c r="J62" s="173">
        <f>J100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598</v>
      </c>
      <c r="E63" s="178"/>
      <c r="F63" s="178"/>
      <c r="G63" s="178"/>
      <c r="H63" s="178"/>
      <c r="I63" s="178"/>
      <c r="J63" s="179">
        <f>J101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599</v>
      </c>
      <c r="E64" s="178"/>
      <c r="F64" s="178"/>
      <c r="G64" s="178"/>
      <c r="H64" s="178"/>
      <c r="I64" s="178"/>
      <c r="J64" s="179">
        <f>J106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600</v>
      </c>
      <c r="E65" s="178"/>
      <c r="F65" s="178"/>
      <c r="G65" s="178"/>
      <c r="H65" s="178"/>
      <c r="I65" s="178"/>
      <c r="J65" s="179">
        <f>J109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128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111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129</v>
      </c>
      <c r="D84" s="184" t="s">
        <v>63</v>
      </c>
      <c r="E84" s="184" t="s">
        <v>59</v>
      </c>
      <c r="F84" s="184" t="s">
        <v>60</v>
      </c>
      <c r="G84" s="184" t="s">
        <v>130</v>
      </c>
      <c r="H84" s="184" t="s">
        <v>131</v>
      </c>
      <c r="I84" s="184" t="s">
        <v>132</v>
      </c>
      <c r="J84" s="184" t="s">
        <v>115</v>
      </c>
      <c r="K84" s="185" t="s">
        <v>133</v>
      </c>
      <c r="L84" s="186"/>
      <c r="M84" s="95" t="s">
        <v>19</v>
      </c>
      <c r="N84" s="96" t="s">
        <v>48</v>
      </c>
      <c r="O84" s="96" t="s">
        <v>134</v>
      </c>
      <c r="P84" s="96" t="s">
        <v>135</v>
      </c>
      <c r="Q84" s="96" t="s">
        <v>136</v>
      </c>
      <c r="R84" s="96" t="s">
        <v>137</v>
      </c>
      <c r="S84" s="96" t="s">
        <v>138</v>
      </c>
      <c r="T84" s="97" t="s">
        <v>139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140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P86+P100</f>
        <v>0</v>
      </c>
      <c r="Q85" s="99"/>
      <c r="R85" s="189">
        <f>R86+R100</f>
        <v>0</v>
      </c>
      <c r="S85" s="99"/>
      <c r="T85" s="190">
        <f>T86+T100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116</v>
      </c>
      <c r="BK85" s="191">
        <f>BK86+BK100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141</v>
      </c>
      <c r="F86" s="195" t="s">
        <v>601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143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602</v>
      </c>
      <c r="F87" s="206" t="s">
        <v>601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SUM(P88:P99)</f>
        <v>0</v>
      </c>
      <c r="Q87" s="200"/>
      <c r="R87" s="201">
        <f>SUM(R88:R99)</f>
        <v>0</v>
      </c>
      <c r="S87" s="200"/>
      <c r="T87" s="202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143</v>
      </c>
      <c r="BK87" s="205">
        <f>SUM(BK88:BK99)</f>
        <v>0</v>
      </c>
    </row>
    <row r="88" s="2" customFormat="1" ht="33" customHeight="1">
      <c r="A88" s="41"/>
      <c r="B88" s="42"/>
      <c r="C88" s="208" t="s">
        <v>86</v>
      </c>
      <c r="D88" s="208" t="s">
        <v>145</v>
      </c>
      <c r="E88" s="209" t="s">
        <v>603</v>
      </c>
      <c r="F88" s="210" t="s">
        <v>604</v>
      </c>
      <c r="G88" s="211" t="s">
        <v>605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150</v>
      </c>
      <c r="AT88" s="219" t="s">
        <v>145</v>
      </c>
      <c r="AU88" s="219" t="s">
        <v>88</v>
      </c>
      <c r="AY88" s="20" t="s">
        <v>143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150</v>
      </c>
      <c r="BM88" s="219" t="s">
        <v>606</v>
      </c>
    </row>
    <row r="89" s="13" customFormat="1">
      <c r="A89" s="13"/>
      <c r="B89" s="226"/>
      <c r="C89" s="227"/>
      <c r="D89" s="228" t="s">
        <v>154</v>
      </c>
      <c r="E89" s="229" t="s">
        <v>19</v>
      </c>
      <c r="F89" s="230" t="s">
        <v>86</v>
      </c>
      <c r="G89" s="227"/>
      <c r="H89" s="231">
        <v>1</v>
      </c>
      <c r="I89" s="232"/>
      <c r="J89" s="227"/>
      <c r="K89" s="227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154</v>
      </c>
      <c r="AU89" s="237" t="s">
        <v>88</v>
      </c>
      <c r="AV89" s="13" t="s">
        <v>88</v>
      </c>
      <c r="AW89" s="13" t="s">
        <v>37</v>
      </c>
      <c r="AX89" s="13" t="s">
        <v>78</v>
      </c>
      <c r="AY89" s="237" t="s">
        <v>143</v>
      </c>
    </row>
    <row r="90" s="14" customFormat="1">
      <c r="A90" s="14"/>
      <c r="B90" s="238"/>
      <c r="C90" s="239"/>
      <c r="D90" s="228" t="s">
        <v>154</v>
      </c>
      <c r="E90" s="240" t="s">
        <v>19</v>
      </c>
      <c r="F90" s="241" t="s">
        <v>157</v>
      </c>
      <c r="G90" s="239"/>
      <c r="H90" s="242">
        <v>1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154</v>
      </c>
      <c r="AU90" s="248" t="s">
        <v>88</v>
      </c>
      <c r="AV90" s="14" t="s">
        <v>150</v>
      </c>
      <c r="AW90" s="14" t="s">
        <v>37</v>
      </c>
      <c r="AX90" s="14" t="s">
        <v>86</v>
      </c>
      <c r="AY90" s="248" t="s">
        <v>143</v>
      </c>
    </row>
    <row r="91" s="2" customFormat="1" ht="16.5" customHeight="1">
      <c r="A91" s="41"/>
      <c r="B91" s="42"/>
      <c r="C91" s="208" t="s">
        <v>88</v>
      </c>
      <c r="D91" s="208" t="s">
        <v>145</v>
      </c>
      <c r="E91" s="209" t="s">
        <v>607</v>
      </c>
      <c r="F91" s="210" t="s">
        <v>608</v>
      </c>
      <c r="G91" s="211" t="s">
        <v>605</v>
      </c>
      <c r="H91" s="212">
        <v>1</v>
      </c>
      <c r="I91" s="213"/>
      <c r="J91" s="214">
        <f>ROUND(I91*H91,2)</f>
        <v>0</v>
      </c>
      <c r="K91" s="210" t="s">
        <v>19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150</v>
      </c>
      <c r="AT91" s="219" t="s">
        <v>145</v>
      </c>
      <c r="AU91" s="219" t="s">
        <v>88</v>
      </c>
      <c r="AY91" s="20" t="s">
        <v>143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150</v>
      </c>
      <c r="BM91" s="219" t="s">
        <v>609</v>
      </c>
    </row>
    <row r="92" s="13" customFormat="1">
      <c r="A92" s="13"/>
      <c r="B92" s="226"/>
      <c r="C92" s="227"/>
      <c r="D92" s="228" t="s">
        <v>154</v>
      </c>
      <c r="E92" s="229" t="s">
        <v>19</v>
      </c>
      <c r="F92" s="230" t="s">
        <v>86</v>
      </c>
      <c r="G92" s="227"/>
      <c r="H92" s="231">
        <v>1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154</v>
      </c>
      <c r="AU92" s="237" t="s">
        <v>88</v>
      </c>
      <c r="AV92" s="13" t="s">
        <v>88</v>
      </c>
      <c r="AW92" s="13" t="s">
        <v>37</v>
      </c>
      <c r="AX92" s="13" t="s">
        <v>78</v>
      </c>
      <c r="AY92" s="237" t="s">
        <v>143</v>
      </c>
    </row>
    <row r="93" s="14" customFormat="1">
      <c r="A93" s="14"/>
      <c r="B93" s="238"/>
      <c r="C93" s="239"/>
      <c r="D93" s="228" t="s">
        <v>154</v>
      </c>
      <c r="E93" s="240" t="s">
        <v>19</v>
      </c>
      <c r="F93" s="241" t="s">
        <v>157</v>
      </c>
      <c r="G93" s="239"/>
      <c r="H93" s="242">
        <v>1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154</v>
      </c>
      <c r="AU93" s="248" t="s">
        <v>88</v>
      </c>
      <c r="AV93" s="14" t="s">
        <v>150</v>
      </c>
      <c r="AW93" s="14" t="s">
        <v>37</v>
      </c>
      <c r="AX93" s="14" t="s">
        <v>86</v>
      </c>
      <c r="AY93" s="248" t="s">
        <v>143</v>
      </c>
    </row>
    <row r="94" s="2" customFormat="1" ht="16.5" customHeight="1">
      <c r="A94" s="41"/>
      <c r="B94" s="42"/>
      <c r="C94" s="208" t="s">
        <v>168</v>
      </c>
      <c r="D94" s="208" t="s">
        <v>145</v>
      </c>
      <c r="E94" s="209" t="s">
        <v>610</v>
      </c>
      <c r="F94" s="210" t="s">
        <v>611</v>
      </c>
      <c r="G94" s="211" t="s">
        <v>605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150</v>
      </c>
      <c r="AT94" s="219" t="s">
        <v>145</v>
      </c>
      <c r="AU94" s="219" t="s">
        <v>88</v>
      </c>
      <c r="AY94" s="20" t="s">
        <v>143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150</v>
      </c>
      <c r="BM94" s="219" t="s">
        <v>612</v>
      </c>
    </row>
    <row r="95" s="13" customFormat="1">
      <c r="A95" s="13"/>
      <c r="B95" s="226"/>
      <c r="C95" s="227"/>
      <c r="D95" s="228" t="s">
        <v>154</v>
      </c>
      <c r="E95" s="229" t="s">
        <v>19</v>
      </c>
      <c r="F95" s="230" t="s">
        <v>86</v>
      </c>
      <c r="G95" s="227"/>
      <c r="H95" s="231">
        <v>1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154</v>
      </c>
      <c r="AU95" s="237" t="s">
        <v>88</v>
      </c>
      <c r="AV95" s="13" t="s">
        <v>88</v>
      </c>
      <c r="AW95" s="13" t="s">
        <v>37</v>
      </c>
      <c r="AX95" s="13" t="s">
        <v>78</v>
      </c>
      <c r="AY95" s="237" t="s">
        <v>143</v>
      </c>
    </row>
    <row r="96" s="14" customFormat="1">
      <c r="A96" s="14"/>
      <c r="B96" s="238"/>
      <c r="C96" s="239"/>
      <c r="D96" s="228" t="s">
        <v>154</v>
      </c>
      <c r="E96" s="240" t="s">
        <v>19</v>
      </c>
      <c r="F96" s="241" t="s">
        <v>157</v>
      </c>
      <c r="G96" s="239"/>
      <c r="H96" s="242">
        <v>1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154</v>
      </c>
      <c r="AU96" s="248" t="s">
        <v>88</v>
      </c>
      <c r="AV96" s="14" t="s">
        <v>150</v>
      </c>
      <c r="AW96" s="14" t="s">
        <v>37</v>
      </c>
      <c r="AX96" s="14" t="s">
        <v>86</v>
      </c>
      <c r="AY96" s="248" t="s">
        <v>143</v>
      </c>
    </row>
    <row r="97" s="2" customFormat="1" ht="16.5" customHeight="1">
      <c r="A97" s="41"/>
      <c r="B97" s="42"/>
      <c r="C97" s="208" t="s">
        <v>150</v>
      </c>
      <c r="D97" s="208" t="s">
        <v>145</v>
      </c>
      <c r="E97" s="209" t="s">
        <v>613</v>
      </c>
      <c r="F97" s="210" t="s">
        <v>614</v>
      </c>
      <c r="G97" s="211" t="s">
        <v>605</v>
      </c>
      <c r="H97" s="212">
        <v>1</v>
      </c>
      <c r="I97" s="213"/>
      <c r="J97" s="214">
        <f>ROUND(I97*H97,2)</f>
        <v>0</v>
      </c>
      <c r="K97" s="210" t="s">
        <v>19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150</v>
      </c>
      <c r="AT97" s="219" t="s">
        <v>145</v>
      </c>
      <c r="AU97" s="219" t="s">
        <v>88</v>
      </c>
      <c r="AY97" s="20" t="s">
        <v>143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150</v>
      </c>
      <c r="BM97" s="219" t="s">
        <v>615</v>
      </c>
    </row>
    <row r="98" s="13" customFormat="1">
      <c r="A98" s="13"/>
      <c r="B98" s="226"/>
      <c r="C98" s="227"/>
      <c r="D98" s="228" t="s">
        <v>154</v>
      </c>
      <c r="E98" s="229" t="s">
        <v>19</v>
      </c>
      <c r="F98" s="230" t="s">
        <v>86</v>
      </c>
      <c r="G98" s="227"/>
      <c r="H98" s="231">
        <v>1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154</v>
      </c>
      <c r="AU98" s="237" t="s">
        <v>88</v>
      </c>
      <c r="AV98" s="13" t="s">
        <v>88</v>
      </c>
      <c r="AW98" s="13" t="s">
        <v>37</v>
      </c>
      <c r="AX98" s="13" t="s">
        <v>78</v>
      </c>
      <c r="AY98" s="237" t="s">
        <v>143</v>
      </c>
    </row>
    <row r="99" s="14" customFormat="1">
      <c r="A99" s="14"/>
      <c r="B99" s="238"/>
      <c r="C99" s="239"/>
      <c r="D99" s="228" t="s">
        <v>154</v>
      </c>
      <c r="E99" s="240" t="s">
        <v>19</v>
      </c>
      <c r="F99" s="241" t="s">
        <v>157</v>
      </c>
      <c r="G99" s="239"/>
      <c r="H99" s="242">
        <v>1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154</v>
      </c>
      <c r="AU99" s="248" t="s">
        <v>88</v>
      </c>
      <c r="AV99" s="14" t="s">
        <v>150</v>
      </c>
      <c r="AW99" s="14" t="s">
        <v>37</v>
      </c>
      <c r="AX99" s="14" t="s">
        <v>86</v>
      </c>
      <c r="AY99" s="248" t="s">
        <v>143</v>
      </c>
    </row>
    <row r="100" s="12" customFormat="1" ht="25.92" customHeight="1">
      <c r="A100" s="12"/>
      <c r="B100" s="192"/>
      <c r="C100" s="193"/>
      <c r="D100" s="194" t="s">
        <v>77</v>
      </c>
      <c r="E100" s="195" t="s">
        <v>616</v>
      </c>
      <c r="F100" s="195" t="s">
        <v>617</v>
      </c>
      <c r="G100" s="193"/>
      <c r="H100" s="193"/>
      <c r="I100" s="196"/>
      <c r="J100" s="197">
        <f>BK100</f>
        <v>0</v>
      </c>
      <c r="K100" s="193"/>
      <c r="L100" s="198"/>
      <c r="M100" s="199"/>
      <c r="N100" s="200"/>
      <c r="O100" s="200"/>
      <c r="P100" s="201">
        <f>P101+P106+P109</f>
        <v>0</v>
      </c>
      <c r="Q100" s="200"/>
      <c r="R100" s="201">
        <f>R101+R106+R109</f>
        <v>0</v>
      </c>
      <c r="S100" s="200"/>
      <c r="T100" s="202">
        <f>T101+T106+T109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186</v>
      </c>
      <c r="AT100" s="204" t="s">
        <v>77</v>
      </c>
      <c r="AU100" s="204" t="s">
        <v>78</v>
      </c>
      <c r="AY100" s="203" t="s">
        <v>143</v>
      </c>
      <c r="BK100" s="205">
        <f>BK101+BK106+BK109</f>
        <v>0</v>
      </c>
    </row>
    <row r="101" s="12" customFormat="1" ht="22.8" customHeight="1">
      <c r="A101" s="12"/>
      <c r="B101" s="192"/>
      <c r="C101" s="193"/>
      <c r="D101" s="194" t="s">
        <v>77</v>
      </c>
      <c r="E101" s="206" t="s">
        <v>618</v>
      </c>
      <c r="F101" s="206" t="s">
        <v>619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SUM(P102:P105)</f>
        <v>0</v>
      </c>
      <c r="Q101" s="200"/>
      <c r="R101" s="201">
        <f>SUM(R102:R105)</f>
        <v>0</v>
      </c>
      <c r="S101" s="200"/>
      <c r="T101" s="202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186</v>
      </c>
      <c r="AT101" s="204" t="s">
        <v>77</v>
      </c>
      <c r="AU101" s="204" t="s">
        <v>86</v>
      </c>
      <c r="AY101" s="203" t="s">
        <v>143</v>
      </c>
      <c r="BK101" s="205">
        <f>SUM(BK102:BK105)</f>
        <v>0</v>
      </c>
    </row>
    <row r="102" s="2" customFormat="1" ht="16.5" customHeight="1">
      <c r="A102" s="41"/>
      <c r="B102" s="42"/>
      <c r="C102" s="208" t="s">
        <v>186</v>
      </c>
      <c r="D102" s="208" t="s">
        <v>145</v>
      </c>
      <c r="E102" s="209" t="s">
        <v>620</v>
      </c>
      <c r="F102" s="210" t="s">
        <v>621</v>
      </c>
      <c r="G102" s="211" t="s">
        <v>605</v>
      </c>
      <c r="H102" s="212">
        <v>1</v>
      </c>
      <c r="I102" s="213"/>
      <c r="J102" s="214">
        <f>ROUND(I102*H102,2)</f>
        <v>0</v>
      </c>
      <c r="K102" s="210" t="s">
        <v>149</v>
      </c>
      <c r="L102" s="47"/>
      <c r="M102" s="215" t="s">
        <v>19</v>
      </c>
      <c r="N102" s="216" t="s">
        <v>49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622</v>
      </c>
      <c r="AT102" s="219" t="s">
        <v>145</v>
      </c>
      <c r="AU102" s="219" t="s">
        <v>88</v>
      </c>
      <c r="AY102" s="20" t="s">
        <v>143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622</v>
      </c>
      <c r="BM102" s="219" t="s">
        <v>623</v>
      </c>
    </row>
    <row r="103" s="2" customFormat="1">
      <c r="A103" s="41"/>
      <c r="B103" s="42"/>
      <c r="C103" s="43"/>
      <c r="D103" s="221" t="s">
        <v>152</v>
      </c>
      <c r="E103" s="43"/>
      <c r="F103" s="222" t="s">
        <v>624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152</v>
      </c>
      <c r="AU103" s="20" t="s">
        <v>88</v>
      </c>
    </row>
    <row r="104" s="2" customFormat="1" ht="24.15" customHeight="1">
      <c r="A104" s="41"/>
      <c r="B104" s="42"/>
      <c r="C104" s="208" t="s">
        <v>192</v>
      </c>
      <c r="D104" s="208" t="s">
        <v>145</v>
      </c>
      <c r="E104" s="209" t="s">
        <v>625</v>
      </c>
      <c r="F104" s="210" t="s">
        <v>626</v>
      </c>
      <c r="G104" s="211" t="s">
        <v>627</v>
      </c>
      <c r="H104" s="212">
        <v>1</v>
      </c>
      <c r="I104" s="213"/>
      <c r="J104" s="214">
        <f>ROUND(I104*H104,2)</f>
        <v>0</v>
      </c>
      <c r="K104" s="210" t="s">
        <v>149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622</v>
      </c>
      <c r="AT104" s="219" t="s">
        <v>145</v>
      </c>
      <c r="AU104" s="219" t="s">
        <v>88</v>
      </c>
      <c r="AY104" s="20" t="s">
        <v>143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622</v>
      </c>
      <c r="BM104" s="219" t="s">
        <v>628</v>
      </c>
    </row>
    <row r="105" s="2" customFormat="1">
      <c r="A105" s="41"/>
      <c r="B105" s="42"/>
      <c r="C105" s="43"/>
      <c r="D105" s="221" t="s">
        <v>152</v>
      </c>
      <c r="E105" s="43"/>
      <c r="F105" s="222" t="s">
        <v>629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152</v>
      </c>
      <c r="AU105" s="20" t="s">
        <v>88</v>
      </c>
    </row>
    <row r="106" s="12" customFormat="1" ht="22.8" customHeight="1">
      <c r="A106" s="12"/>
      <c r="B106" s="192"/>
      <c r="C106" s="193"/>
      <c r="D106" s="194" t="s">
        <v>77</v>
      </c>
      <c r="E106" s="206" t="s">
        <v>630</v>
      </c>
      <c r="F106" s="206" t="s">
        <v>631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SUM(P107:P108)</f>
        <v>0</v>
      </c>
      <c r="Q106" s="200"/>
      <c r="R106" s="201">
        <f>SUM(R107:R108)</f>
        <v>0</v>
      </c>
      <c r="S106" s="200"/>
      <c r="T106" s="202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186</v>
      </c>
      <c r="AT106" s="204" t="s">
        <v>77</v>
      </c>
      <c r="AU106" s="204" t="s">
        <v>86</v>
      </c>
      <c r="AY106" s="203" t="s">
        <v>143</v>
      </c>
      <c r="BK106" s="205">
        <f>SUM(BK107:BK108)</f>
        <v>0</v>
      </c>
    </row>
    <row r="107" s="2" customFormat="1" ht="16.5" customHeight="1">
      <c r="A107" s="41"/>
      <c r="B107" s="42"/>
      <c r="C107" s="208" t="s">
        <v>197</v>
      </c>
      <c r="D107" s="208" t="s">
        <v>145</v>
      </c>
      <c r="E107" s="209" t="s">
        <v>632</v>
      </c>
      <c r="F107" s="210" t="s">
        <v>633</v>
      </c>
      <c r="G107" s="211" t="s">
        <v>634</v>
      </c>
      <c r="H107" s="283"/>
      <c r="I107" s="213"/>
      <c r="J107" s="214">
        <f>ROUND(I107*H107,2)</f>
        <v>0</v>
      </c>
      <c r="K107" s="210" t="s">
        <v>149</v>
      </c>
      <c r="L107" s="47"/>
      <c r="M107" s="215" t="s">
        <v>19</v>
      </c>
      <c r="N107" s="216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622</v>
      </c>
      <c r="AT107" s="219" t="s">
        <v>145</v>
      </c>
      <c r="AU107" s="219" t="s">
        <v>88</v>
      </c>
      <c r="AY107" s="20" t="s">
        <v>143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622</v>
      </c>
      <c r="BM107" s="219" t="s">
        <v>635</v>
      </c>
    </row>
    <row r="108" s="2" customFormat="1">
      <c r="A108" s="41"/>
      <c r="B108" s="42"/>
      <c r="C108" s="43"/>
      <c r="D108" s="221" t="s">
        <v>152</v>
      </c>
      <c r="E108" s="43"/>
      <c r="F108" s="222" t="s">
        <v>636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152</v>
      </c>
      <c r="AU108" s="20" t="s">
        <v>88</v>
      </c>
    </row>
    <row r="109" s="12" customFormat="1" ht="22.8" customHeight="1">
      <c r="A109" s="12"/>
      <c r="B109" s="192"/>
      <c r="C109" s="193"/>
      <c r="D109" s="194" t="s">
        <v>77</v>
      </c>
      <c r="E109" s="206" t="s">
        <v>637</v>
      </c>
      <c r="F109" s="206" t="s">
        <v>638</v>
      </c>
      <c r="G109" s="193"/>
      <c r="H109" s="193"/>
      <c r="I109" s="196"/>
      <c r="J109" s="207">
        <f>BK109</f>
        <v>0</v>
      </c>
      <c r="K109" s="193"/>
      <c r="L109" s="198"/>
      <c r="M109" s="199"/>
      <c r="N109" s="200"/>
      <c r="O109" s="200"/>
      <c r="P109" s="201">
        <f>SUM(P110:P113)</f>
        <v>0</v>
      </c>
      <c r="Q109" s="200"/>
      <c r="R109" s="201">
        <f>SUM(R110:R113)</f>
        <v>0</v>
      </c>
      <c r="S109" s="200"/>
      <c r="T109" s="202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3" t="s">
        <v>186</v>
      </c>
      <c r="AT109" s="204" t="s">
        <v>77</v>
      </c>
      <c r="AU109" s="204" t="s">
        <v>86</v>
      </c>
      <c r="AY109" s="203" t="s">
        <v>143</v>
      </c>
      <c r="BK109" s="205">
        <f>SUM(BK110:BK113)</f>
        <v>0</v>
      </c>
    </row>
    <row r="110" s="2" customFormat="1" ht="16.5" customHeight="1">
      <c r="A110" s="41"/>
      <c r="B110" s="42"/>
      <c r="C110" s="208" t="s">
        <v>202</v>
      </c>
      <c r="D110" s="208" t="s">
        <v>145</v>
      </c>
      <c r="E110" s="209" t="s">
        <v>639</v>
      </c>
      <c r="F110" s="210" t="s">
        <v>640</v>
      </c>
      <c r="G110" s="211" t="s">
        <v>605</v>
      </c>
      <c r="H110" s="212">
        <v>2</v>
      </c>
      <c r="I110" s="213"/>
      <c r="J110" s="214">
        <f>ROUND(I110*H110,2)</f>
        <v>0</v>
      </c>
      <c r="K110" s="210" t="s">
        <v>149</v>
      </c>
      <c r="L110" s="47"/>
      <c r="M110" s="215" t="s">
        <v>19</v>
      </c>
      <c r="N110" s="216" t="s">
        <v>49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622</v>
      </c>
      <c r="AT110" s="219" t="s">
        <v>145</v>
      </c>
      <c r="AU110" s="219" t="s">
        <v>88</v>
      </c>
      <c r="AY110" s="20" t="s">
        <v>143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622</v>
      </c>
      <c r="BM110" s="219" t="s">
        <v>641</v>
      </c>
    </row>
    <row r="111" s="2" customFormat="1">
      <c r="A111" s="41"/>
      <c r="B111" s="42"/>
      <c r="C111" s="43"/>
      <c r="D111" s="221" t="s">
        <v>152</v>
      </c>
      <c r="E111" s="43"/>
      <c r="F111" s="222" t="s">
        <v>642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88</v>
      </c>
    </row>
    <row r="112" s="2" customFormat="1" ht="16.5" customHeight="1">
      <c r="A112" s="41"/>
      <c r="B112" s="42"/>
      <c r="C112" s="208" t="s">
        <v>207</v>
      </c>
      <c r="D112" s="208" t="s">
        <v>145</v>
      </c>
      <c r="E112" s="209" t="s">
        <v>643</v>
      </c>
      <c r="F112" s="210" t="s">
        <v>644</v>
      </c>
      <c r="G112" s="211" t="s">
        <v>645</v>
      </c>
      <c r="H112" s="212">
        <v>10</v>
      </c>
      <c r="I112" s="213"/>
      <c r="J112" s="214">
        <f>ROUND(I112*H112,2)</f>
        <v>0</v>
      </c>
      <c r="K112" s="210" t="s">
        <v>149</v>
      </c>
      <c r="L112" s="47"/>
      <c r="M112" s="215" t="s">
        <v>19</v>
      </c>
      <c r="N112" s="216" t="s">
        <v>49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622</v>
      </c>
      <c r="AT112" s="219" t="s">
        <v>145</v>
      </c>
      <c r="AU112" s="219" t="s">
        <v>88</v>
      </c>
      <c r="AY112" s="20" t="s">
        <v>143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622</v>
      </c>
      <c r="BM112" s="219" t="s">
        <v>646</v>
      </c>
    </row>
    <row r="113" s="2" customFormat="1">
      <c r="A113" s="41"/>
      <c r="B113" s="42"/>
      <c r="C113" s="43"/>
      <c r="D113" s="221" t="s">
        <v>152</v>
      </c>
      <c r="E113" s="43"/>
      <c r="F113" s="222" t="s">
        <v>647</v>
      </c>
      <c r="G113" s="43"/>
      <c r="H113" s="43"/>
      <c r="I113" s="223"/>
      <c r="J113" s="43"/>
      <c r="K113" s="43"/>
      <c r="L113" s="47"/>
      <c r="M113" s="284"/>
      <c r="N113" s="285"/>
      <c r="O113" s="286"/>
      <c r="P113" s="286"/>
      <c r="Q113" s="286"/>
      <c r="R113" s="286"/>
      <c r="S113" s="286"/>
      <c r="T113" s="287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152</v>
      </c>
      <c r="AU113" s="20" t="s">
        <v>88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IquxWowW5LQY2OLegemycwhYO02JH+/VmkA7SuvBeTqMf7TkyFeOa7iqlZ8PmnLfB8D2OVzR8PQIsqhfE73HwA==" hashValue="yre92UdJTFRy+4qGQfahOYb3HO1dISJJ15TciuQA+pNtifD0Ux4WpyRL0xhH+pYlsKwU4QC+wUYeLl11HOTvyQ==" algorithmName="SHA-512" password="CC35"/>
  <autoFilter ref="C84:K11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3" r:id="rId1" display="https://podminky.urs.cz/item/CS_URS_2024_01/012103000"/>
    <hyperlink ref="F105" r:id="rId2" display="https://podminky.urs.cz/item/CS_URS_2024_01/012303000"/>
    <hyperlink ref="F108" r:id="rId3" display="https://podminky.urs.cz/item/CS_URS_2024_01/030001000"/>
    <hyperlink ref="F111" r:id="rId4" display="https://podminky.urs.cz/item/CS_URS_2024_01/043154000"/>
    <hyperlink ref="F113" r:id="rId5" display="https://podminky.urs.cz/item/CS_URS_2024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648</v>
      </c>
      <c r="H4" s="23"/>
    </row>
    <row r="5" s="1" customFormat="1" ht="12" customHeight="1">
      <c r="B5" s="23"/>
      <c r="C5" s="288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89" t="s">
        <v>16</v>
      </c>
      <c r="D6" s="290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1"/>
      <c r="C9" s="292" t="s">
        <v>59</v>
      </c>
      <c r="D9" s="293" t="s">
        <v>60</v>
      </c>
      <c r="E9" s="293" t="s">
        <v>130</v>
      </c>
      <c r="F9" s="294" t="s">
        <v>649</v>
      </c>
      <c r="G9" s="181"/>
      <c r="H9" s="291"/>
    </row>
    <row r="10" s="2" customFormat="1" ht="26.4" customHeight="1">
      <c r="A10" s="41"/>
      <c r="B10" s="47"/>
      <c r="C10" s="295" t="s">
        <v>650</v>
      </c>
      <c r="D10" s="295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6" t="s">
        <v>92</v>
      </c>
      <c r="D11" s="297" t="s">
        <v>93</v>
      </c>
      <c r="E11" s="298" t="s">
        <v>19</v>
      </c>
      <c r="F11" s="299">
        <v>885.976</v>
      </c>
      <c r="G11" s="41"/>
      <c r="H11" s="47"/>
    </row>
    <row r="12" s="2" customFormat="1" ht="16.8" customHeight="1">
      <c r="A12" s="41"/>
      <c r="B12" s="47"/>
      <c r="C12" s="300" t="s">
        <v>19</v>
      </c>
      <c r="D12" s="300" t="s">
        <v>245</v>
      </c>
      <c r="E12" s="20" t="s">
        <v>19</v>
      </c>
      <c r="F12" s="301">
        <v>0</v>
      </c>
      <c r="G12" s="41"/>
      <c r="H12" s="47"/>
    </row>
    <row r="13" s="2" customFormat="1" ht="16.8" customHeight="1">
      <c r="A13" s="41"/>
      <c r="B13" s="47"/>
      <c r="C13" s="300" t="s">
        <v>92</v>
      </c>
      <c r="D13" s="300" t="s">
        <v>246</v>
      </c>
      <c r="E13" s="20" t="s">
        <v>19</v>
      </c>
      <c r="F13" s="301">
        <v>885.976</v>
      </c>
      <c r="G13" s="41"/>
      <c r="H13" s="47"/>
    </row>
    <row r="14" s="2" customFormat="1" ht="16.8" customHeight="1">
      <c r="A14" s="41"/>
      <c r="B14" s="47"/>
      <c r="C14" s="302" t="s">
        <v>651</v>
      </c>
      <c r="D14" s="41"/>
      <c r="E14" s="41"/>
      <c r="F14" s="41"/>
      <c r="G14" s="41"/>
      <c r="H14" s="47"/>
    </row>
    <row r="15" s="2" customFormat="1">
      <c r="A15" s="41"/>
      <c r="B15" s="47"/>
      <c r="C15" s="300" t="s">
        <v>241</v>
      </c>
      <c r="D15" s="300" t="s">
        <v>652</v>
      </c>
      <c r="E15" s="20" t="s">
        <v>148</v>
      </c>
      <c r="F15" s="301">
        <v>885.976</v>
      </c>
      <c r="G15" s="41"/>
      <c r="H15" s="47"/>
    </row>
    <row r="16" s="2" customFormat="1" ht="16.8" customHeight="1">
      <c r="A16" s="41"/>
      <c r="B16" s="47"/>
      <c r="C16" s="300" t="s">
        <v>257</v>
      </c>
      <c r="D16" s="300" t="s">
        <v>653</v>
      </c>
      <c r="E16" s="20" t="s">
        <v>148</v>
      </c>
      <c r="F16" s="301">
        <v>1408.1120000000001</v>
      </c>
      <c r="G16" s="41"/>
      <c r="H16" s="47"/>
    </row>
    <row r="17" s="2" customFormat="1" ht="16.8" customHeight="1">
      <c r="A17" s="41"/>
      <c r="B17" s="47"/>
      <c r="C17" s="296" t="s">
        <v>95</v>
      </c>
      <c r="D17" s="297" t="s">
        <v>96</v>
      </c>
      <c r="E17" s="298" t="s">
        <v>19</v>
      </c>
      <c r="F17" s="299">
        <v>103.66800000000001</v>
      </c>
      <c r="G17" s="41"/>
      <c r="H17" s="47"/>
    </row>
    <row r="18" s="2" customFormat="1" ht="16.8" customHeight="1">
      <c r="A18" s="41"/>
      <c r="B18" s="47"/>
      <c r="C18" s="300" t="s">
        <v>19</v>
      </c>
      <c r="D18" s="300" t="s">
        <v>284</v>
      </c>
      <c r="E18" s="20" t="s">
        <v>19</v>
      </c>
      <c r="F18" s="301">
        <v>22.219999999999999</v>
      </c>
      <c r="G18" s="41"/>
      <c r="H18" s="47"/>
    </row>
    <row r="19" s="2" customFormat="1" ht="16.8" customHeight="1">
      <c r="A19" s="41"/>
      <c r="B19" s="47"/>
      <c r="C19" s="300" t="s">
        <v>19</v>
      </c>
      <c r="D19" s="300" t="s">
        <v>285</v>
      </c>
      <c r="E19" s="20" t="s">
        <v>19</v>
      </c>
      <c r="F19" s="301">
        <v>66.109999999999999</v>
      </c>
      <c r="G19" s="41"/>
      <c r="H19" s="47"/>
    </row>
    <row r="20" s="2" customFormat="1" ht="16.8" customHeight="1">
      <c r="A20" s="41"/>
      <c r="B20" s="47"/>
      <c r="C20" s="300" t="s">
        <v>19</v>
      </c>
      <c r="D20" s="300" t="s">
        <v>286</v>
      </c>
      <c r="E20" s="20" t="s">
        <v>19</v>
      </c>
      <c r="F20" s="301">
        <v>15.337999999999999</v>
      </c>
      <c r="G20" s="41"/>
      <c r="H20" s="47"/>
    </row>
    <row r="21" s="2" customFormat="1" ht="16.8" customHeight="1">
      <c r="A21" s="41"/>
      <c r="B21" s="47"/>
      <c r="C21" s="300" t="s">
        <v>95</v>
      </c>
      <c r="D21" s="300" t="s">
        <v>157</v>
      </c>
      <c r="E21" s="20" t="s">
        <v>19</v>
      </c>
      <c r="F21" s="301">
        <v>103.66800000000001</v>
      </c>
      <c r="G21" s="41"/>
      <c r="H21" s="47"/>
    </row>
    <row r="22" s="2" customFormat="1" ht="16.8" customHeight="1">
      <c r="A22" s="41"/>
      <c r="B22" s="47"/>
      <c r="C22" s="302" t="s">
        <v>651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300" t="s">
        <v>280</v>
      </c>
      <c r="D23" s="300" t="s">
        <v>654</v>
      </c>
      <c r="E23" s="20" t="s">
        <v>148</v>
      </c>
      <c r="F23" s="301">
        <v>103.66800000000001</v>
      </c>
      <c r="G23" s="41"/>
      <c r="H23" s="47"/>
    </row>
    <row r="24" s="2" customFormat="1">
      <c r="A24" s="41"/>
      <c r="B24" s="47"/>
      <c r="C24" s="300" t="s">
        <v>248</v>
      </c>
      <c r="D24" s="300" t="s">
        <v>655</v>
      </c>
      <c r="E24" s="20" t="s">
        <v>148</v>
      </c>
      <c r="F24" s="301">
        <v>522.13599999999997</v>
      </c>
      <c r="G24" s="41"/>
      <c r="H24" s="47"/>
    </row>
    <row r="25" s="2" customFormat="1" ht="16.8" customHeight="1">
      <c r="A25" s="41"/>
      <c r="B25" s="47"/>
      <c r="C25" s="296" t="s">
        <v>99</v>
      </c>
      <c r="D25" s="297" t="s">
        <v>100</v>
      </c>
      <c r="E25" s="298" t="s">
        <v>19</v>
      </c>
      <c r="F25" s="299">
        <v>522.13599999999997</v>
      </c>
      <c r="G25" s="41"/>
      <c r="H25" s="47"/>
    </row>
    <row r="26" s="2" customFormat="1" ht="16.8" customHeight="1">
      <c r="A26" s="41"/>
      <c r="B26" s="47"/>
      <c r="C26" s="300" t="s">
        <v>19</v>
      </c>
      <c r="D26" s="300" t="s">
        <v>252</v>
      </c>
      <c r="E26" s="20" t="s">
        <v>19</v>
      </c>
      <c r="F26" s="301">
        <v>125.76900000000001</v>
      </c>
      <c r="G26" s="41"/>
      <c r="H26" s="47"/>
    </row>
    <row r="27" s="2" customFormat="1" ht="16.8" customHeight="1">
      <c r="A27" s="41"/>
      <c r="B27" s="47"/>
      <c r="C27" s="300" t="s">
        <v>19</v>
      </c>
      <c r="D27" s="300" t="s">
        <v>253</v>
      </c>
      <c r="E27" s="20" t="s">
        <v>19</v>
      </c>
      <c r="F27" s="301">
        <v>360.92200000000003</v>
      </c>
      <c r="G27" s="41"/>
      <c r="H27" s="47"/>
    </row>
    <row r="28" s="2" customFormat="1" ht="16.8" customHeight="1">
      <c r="A28" s="41"/>
      <c r="B28" s="47"/>
      <c r="C28" s="300" t="s">
        <v>19</v>
      </c>
      <c r="D28" s="300" t="s">
        <v>254</v>
      </c>
      <c r="E28" s="20" t="s">
        <v>19</v>
      </c>
      <c r="F28" s="301">
        <v>24</v>
      </c>
      <c r="G28" s="41"/>
      <c r="H28" s="47"/>
    </row>
    <row r="29" s="2" customFormat="1" ht="16.8" customHeight="1">
      <c r="A29" s="41"/>
      <c r="B29" s="47"/>
      <c r="C29" s="300" t="s">
        <v>19</v>
      </c>
      <c r="D29" s="300" t="s">
        <v>255</v>
      </c>
      <c r="E29" s="20" t="s">
        <v>19</v>
      </c>
      <c r="F29" s="301">
        <v>11.445</v>
      </c>
      <c r="G29" s="41"/>
      <c r="H29" s="47"/>
    </row>
    <row r="30" s="2" customFormat="1" ht="16.8" customHeight="1">
      <c r="A30" s="41"/>
      <c r="B30" s="47"/>
      <c r="C30" s="300" t="s">
        <v>99</v>
      </c>
      <c r="D30" s="300" t="s">
        <v>157</v>
      </c>
      <c r="E30" s="20" t="s">
        <v>19</v>
      </c>
      <c r="F30" s="301">
        <v>522.13599999999997</v>
      </c>
      <c r="G30" s="41"/>
      <c r="H30" s="47"/>
    </row>
    <row r="31" s="2" customFormat="1" ht="16.8" customHeight="1">
      <c r="A31" s="41"/>
      <c r="B31" s="47"/>
      <c r="C31" s="302" t="s">
        <v>651</v>
      </c>
      <c r="D31" s="41"/>
      <c r="E31" s="41"/>
      <c r="F31" s="41"/>
      <c r="G31" s="41"/>
      <c r="H31" s="47"/>
    </row>
    <row r="32" s="2" customFormat="1">
      <c r="A32" s="41"/>
      <c r="B32" s="47"/>
      <c r="C32" s="300" t="s">
        <v>248</v>
      </c>
      <c r="D32" s="300" t="s">
        <v>655</v>
      </c>
      <c r="E32" s="20" t="s">
        <v>148</v>
      </c>
      <c r="F32" s="301">
        <v>522.13599999999997</v>
      </c>
      <c r="G32" s="41"/>
      <c r="H32" s="47"/>
    </row>
    <row r="33" s="2" customFormat="1">
      <c r="A33" s="41"/>
      <c r="B33" s="47"/>
      <c r="C33" s="300" t="s">
        <v>241</v>
      </c>
      <c r="D33" s="300" t="s">
        <v>652</v>
      </c>
      <c r="E33" s="20" t="s">
        <v>148</v>
      </c>
      <c r="F33" s="301">
        <v>885.976</v>
      </c>
      <c r="G33" s="41"/>
      <c r="H33" s="47"/>
    </row>
    <row r="34" s="2" customFormat="1" ht="16.8" customHeight="1">
      <c r="A34" s="41"/>
      <c r="B34" s="47"/>
      <c r="C34" s="300" t="s">
        <v>257</v>
      </c>
      <c r="D34" s="300" t="s">
        <v>653</v>
      </c>
      <c r="E34" s="20" t="s">
        <v>148</v>
      </c>
      <c r="F34" s="301">
        <v>1408.1120000000001</v>
      </c>
      <c r="G34" s="41"/>
      <c r="H34" s="47"/>
    </row>
    <row r="35" s="2" customFormat="1">
      <c r="A35" s="41"/>
      <c r="B35" s="47"/>
      <c r="C35" s="300" t="s">
        <v>264</v>
      </c>
      <c r="D35" s="300" t="s">
        <v>656</v>
      </c>
      <c r="E35" s="20" t="s">
        <v>218</v>
      </c>
      <c r="F35" s="301">
        <v>939.84500000000003</v>
      </c>
      <c r="G35" s="41"/>
      <c r="H35" s="47"/>
    </row>
    <row r="36" s="2" customFormat="1" ht="16.8" customHeight="1">
      <c r="A36" s="41"/>
      <c r="B36" s="47"/>
      <c r="C36" s="300" t="s">
        <v>270</v>
      </c>
      <c r="D36" s="300" t="s">
        <v>657</v>
      </c>
      <c r="E36" s="20" t="s">
        <v>148</v>
      </c>
      <c r="F36" s="301">
        <v>522.13599999999997</v>
      </c>
      <c r="G36" s="41"/>
      <c r="H36" s="47"/>
    </row>
    <row r="37" s="2" customFormat="1" ht="16.8" customHeight="1">
      <c r="A37" s="41"/>
      <c r="B37" s="47"/>
      <c r="C37" s="300" t="s">
        <v>275</v>
      </c>
      <c r="D37" s="300" t="s">
        <v>658</v>
      </c>
      <c r="E37" s="20" t="s">
        <v>148</v>
      </c>
      <c r="F37" s="301">
        <v>442.988</v>
      </c>
      <c r="G37" s="41"/>
      <c r="H37" s="47"/>
    </row>
    <row r="38" s="2" customFormat="1" ht="16.8" customHeight="1">
      <c r="A38" s="41"/>
      <c r="B38" s="47"/>
      <c r="C38" s="296" t="s">
        <v>180</v>
      </c>
      <c r="D38" s="297" t="s">
        <v>659</v>
      </c>
      <c r="E38" s="298" t="s">
        <v>19</v>
      </c>
      <c r="F38" s="299">
        <v>520.12</v>
      </c>
      <c r="G38" s="41"/>
      <c r="H38" s="47"/>
    </row>
    <row r="39" s="2" customFormat="1" ht="16.8" customHeight="1">
      <c r="A39" s="41"/>
      <c r="B39" s="47"/>
      <c r="C39" s="300" t="s">
        <v>19</v>
      </c>
      <c r="D39" s="300" t="s">
        <v>174</v>
      </c>
      <c r="E39" s="20" t="s">
        <v>19</v>
      </c>
      <c r="F39" s="301">
        <v>296</v>
      </c>
      <c r="G39" s="41"/>
      <c r="H39" s="47"/>
    </row>
    <row r="40" s="2" customFormat="1" ht="16.8" customHeight="1">
      <c r="A40" s="41"/>
      <c r="B40" s="47"/>
      <c r="C40" s="300" t="s">
        <v>19</v>
      </c>
      <c r="D40" s="300" t="s">
        <v>175</v>
      </c>
      <c r="E40" s="20" t="s">
        <v>19</v>
      </c>
      <c r="F40" s="301">
        <v>38</v>
      </c>
      <c r="G40" s="41"/>
      <c r="H40" s="47"/>
    </row>
    <row r="41" s="2" customFormat="1" ht="16.8" customHeight="1">
      <c r="A41" s="41"/>
      <c r="B41" s="47"/>
      <c r="C41" s="300" t="s">
        <v>19</v>
      </c>
      <c r="D41" s="300" t="s">
        <v>176</v>
      </c>
      <c r="E41" s="20" t="s">
        <v>19</v>
      </c>
      <c r="F41" s="301">
        <v>38</v>
      </c>
      <c r="G41" s="41"/>
      <c r="H41" s="47"/>
    </row>
    <row r="42" s="2" customFormat="1" ht="16.8" customHeight="1">
      <c r="A42" s="41"/>
      <c r="B42" s="47"/>
      <c r="C42" s="300" t="s">
        <v>19</v>
      </c>
      <c r="D42" s="300" t="s">
        <v>177</v>
      </c>
      <c r="E42" s="20" t="s">
        <v>19</v>
      </c>
      <c r="F42" s="301">
        <v>34</v>
      </c>
      <c r="G42" s="41"/>
      <c r="H42" s="47"/>
    </row>
    <row r="43" s="2" customFormat="1" ht="16.8" customHeight="1">
      <c r="A43" s="41"/>
      <c r="B43" s="47"/>
      <c r="C43" s="300" t="s">
        <v>19</v>
      </c>
      <c r="D43" s="300" t="s">
        <v>178</v>
      </c>
      <c r="E43" s="20" t="s">
        <v>19</v>
      </c>
      <c r="F43" s="301">
        <v>72.640000000000001</v>
      </c>
      <c r="G43" s="41"/>
      <c r="H43" s="47"/>
    </row>
    <row r="44" s="2" customFormat="1" ht="16.8" customHeight="1">
      <c r="A44" s="41"/>
      <c r="B44" s="47"/>
      <c r="C44" s="300" t="s">
        <v>19</v>
      </c>
      <c r="D44" s="300" t="s">
        <v>179</v>
      </c>
      <c r="E44" s="20" t="s">
        <v>19</v>
      </c>
      <c r="F44" s="301">
        <v>41.479999999999997</v>
      </c>
      <c r="G44" s="41"/>
      <c r="H44" s="47"/>
    </row>
    <row r="45" s="2" customFormat="1" ht="16.8" customHeight="1">
      <c r="A45" s="41"/>
      <c r="B45" s="47"/>
      <c r="C45" s="300" t="s">
        <v>180</v>
      </c>
      <c r="D45" s="300" t="s">
        <v>181</v>
      </c>
      <c r="E45" s="20" t="s">
        <v>19</v>
      </c>
      <c r="F45" s="301">
        <v>520.12</v>
      </c>
      <c r="G45" s="41"/>
      <c r="H45" s="47"/>
    </row>
    <row r="46" s="2" customFormat="1" ht="16.8" customHeight="1">
      <c r="A46" s="41"/>
      <c r="B46" s="47"/>
      <c r="C46" s="296" t="s">
        <v>102</v>
      </c>
      <c r="D46" s="297" t="s">
        <v>103</v>
      </c>
      <c r="E46" s="298" t="s">
        <v>19</v>
      </c>
      <c r="F46" s="299">
        <v>22.100999999999999</v>
      </c>
      <c r="G46" s="41"/>
      <c r="H46" s="47"/>
    </row>
    <row r="47" s="2" customFormat="1" ht="16.8" customHeight="1">
      <c r="A47" s="41"/>
      <c r="B47" s="47"/>
      <c r="C47" s="300" t="s">
        <v>19</v>
      </c>
      <c r="D47" s="300" t="s">
        <v>352</v>
      </c>
      <c r="E47" s="20" t="s">
        <v>19</v>
      </c>
      <c r="F47" s="301">
        <v>4.444</v>
      </c>
      <c r="G47" s="41"/>
      <c r="H47" s="47"/>
    </row>
    <row r="48" s="2" customFormat="1" ht="16.8" customHeight="1">
      <c r="A48" s="41"/>
      <c r="B48" s="47"/>
      <c r="C48" s="300" t="s">
        <v>19</v>
      </c>
      <c r="D48" s="300" t="s">
        <v>353</v>
      </c>
      <c r="E48" s="20" t="s">
        <v>19</v>
      </c>
      <c r="F48" s="301">
        <v>13.222</v>
      </c>
      <c r="G48" s="41"/>
      <c r="H48" s="47"/>
    </row>
    <row r="49" s="2" customFormat="1" ht="16.8" customHeight="1">
      <c r="A49" s="41"/>
      <c r="B49" s="47"/>
      <c r="C49" s="300" t="s">
        <v>19</v>
      </c>
      <c r="D49" s="300" t="s">
        <v>354</v>
      </c>
      <c r="E49" s="20" t="s">
        <v>19</v>
      </c>
      <c r="F49" s="301">
        <v>3.835</v>
      </c>
      <c r="G49" s="41"/>
      <c r="H49" s="47"/>
    </row>
    <row r="50" s="2" customFormat="1" ht="16.8" customHeight="1">
      <c r="A50" s="41"/>
      <c r="B50" s="47"/>
      <c r="C50" s="300" t="s">
        <v>19</v>
      </c>
      <c r="D50" s="300" t="s">
        <v>355</v>
      </c>
      <c r="E50" s="20" t="s">
        <v>19</v>
      </c>
      <c r="F50" s="301">
        <v>0.59999999999999998</v>
      </c>
      <c r="G50" s="41"/>
      <c r="H50" s="47"/>
    </row>
    <row r="51" s="2" customFormat="1" ht="16.8" customHeight="1">
      <c r="A51" s="41"/>
      <c r="B51" s="47"/>
      <c r="C51" s="300" t="s">
        <v>102</v>
      </c>
      <c r="D51" s="300" t="s">
        <v>157</v>
      </c>
      <c r="E51" s="20" t="s">
        <v>19</v>
      </c>
      <c r="F51" s="301">
        <v>22.100999999999999</v>
      </c>
      <c r="G51" s="41"/>
      <c r="H51" s="47"/>
    </row>
    <row r="52" s="2" customFormat="1" ht="16.8" customHeight="1">
      <c r="A52" s="41"/>
      <c r="B52" s="47"/>
      <c r="C52" s="302" t="s">
        <v>651</v>
      </c>
      <c r="D52" s="41"/>
      <c r="E52" s="41"/>
      <c r="F52" s="41"/>
      <c r="G52" s="41"/>
      <c r="H52" s="47"/>
    </row>
    <row r="53" s="2" customFormat="1" ht="16.8" customHeight="1">
      <c r="A53" s="41"/>
      <c r="B53" s="47"/>
      <c r="C53" s="300" t="s">
        <v>348</v>
      </c>
      <c r="D53" s="300" t="s">
        <v>660</v>
      </c>
      <c r="E53" s="20" t="s">
        <v>148</v>
      </c>
      <c r="F53" s="301">
        <v>22.100999999999999</v>
      </c>
      <c r="G53" s="41"/>
      <c r="H53" s="47"/>
    </row>
    <row r="54" s="2" customFormat="1">
      <c r="A54" s="41"/>
      <c r="B54" s="47"/>
      <c r="C54" s="300" t="s">
        <v>248</v>
      </c>
      <c r="D54" s="300" t="s">
        <v>655</v>
      </c>
      <c r="E54" s="20" t="s">
        <v>148</v>
      </c>
      <c r="F54" s="301">
        <v>522.13599999999997</v>
      </c>
      <c r="G54" s="41"/>
      <c r="H54" s="47"/>
    </row>
    <row r="55" s="2" customFormat="1" ht="16.8" customHeight="1">
      <c r="A55" s="41"/>
      <c r="B55" s="47"/>
      <c r="C55" s="296" t="s">
        <v>105</v>
      </c>
      <c r="D55" s="297" t="s">
        <v>106</v>
      </c>
      <c r="E55" s="298" t="s">
        <v>19</v>
      </c>
      <c r="F55" s="299">
        <v>286.06599999999997</v>
      </c>
      <c r="G55" s="41"/>
      <c r="H55" s="47"/>
    </row>
    <row r="56" s="2" customFormat="1" ht="16.8" customHeight="1">
      <c r="A56" s="41"/>
      <c r="B56" s="47"/>
      <c r="C56" s="300" t="s">
        <v>19</v>
      </c>
      <c r="D56" s="300" t="s">
        <v>162</v>
      </c>
      <c r="E56" s="20" t="s">
        <v>19</v>
      </c>
      <c r="F56" s="301">
        <v>162.80000000000001</v>
      </c>
      <c r="G56" s="41"/>
      <c r="H56" s="47"/>
    </row>
    <row r="57" s="2" customFormat="1" ht="16.8" customHeight="1">
      <c r="A57" s="41"/>
      <c r="B57" s="47"/>
      <c r="C57" s="300" t="s">
        <v>19</v>
      </c>
      <c r="D57" s="300" t="s">
        <v>163</v>
      </c>
      <c r="E57" s="20" t="s">
        <v>19</v>
      </c>
      <c r="F57" s="301">
        <v>20.899999999999999</v>
      </c>
      <c r="G57" s="41"/>
      <c r="H57" s="47"/>
    </row>
    <row r="58" s="2" customFormat="1" ht="16.8" customHeight="1">
      <c r="A58" s="41"/>
      <c r="B58" s="47"/>
      <c r="C58" s="300" t="s">
        <v>19</v>
      </c>
      <c r="D58" s="300" t="s">
        <v>164</v>
      </c>
      <c r="E58" s="20" t="s">
        <v>19</v>
      </c>
      <c r="F58" s="301">
        <v>20.899999999999999</v>
      </c>
      <c r="G58" s="41"/>
      <c r="H58" s="47"/>
    </row>
    <row r="59" s="2" customFormat="1" ht="16.8" customHeight="1">
      <c r="A59" s="41"/>
      <c r="B59" s="47"/>
      <c r="C59" s="300" t="s">
        <v>19</v>
      </c>
      <c r="D59" s="300" t="s">
        <v>165</v>
      </c>
      <c r="E59" s="20" t="s">
        <v>19</v>
      </c>
      <c r="F59" s="301">
        <v>18.699999999999999</v>
      </c>
      <c r="G59" s="41"/>
      <c r="H59" s="47"/>
    </row>
    <row r="60" s="2" customFormat="1" ht="16.8" customHeight="1">
      <c r="A60" s="41"/>
      <c r="B60" s="47"/>
      <c r="C60" s="300" t="s">
        <v>19</v>
      </c>
      <c r="D60" s="300" t="s">
        <v>166</v>
      </c>
      <c r="E60" s="20" t="s">
        <v>19</v>
      </c>
      <c r="F60" s="301">
        <v>39.951999999999998</v>
      </c>
      <c r="G60" s="41"/>
      <c r="H60" s="47"/>
    </row>
    <row r="61" s="2" customFormat="1" ht="16.8" customHeight="1">
      <c r="A61" s="41"/>
      <c r="B61" s="47"/>
      <c r="C61" s="300" t="s">
        <v>19</v>
      </c>
      <c r="D61" s="300" t="s">
        <v>167</v>
      </c>
      <c r="E61" s="20" t="s">
        <v>19</v>
      </c>
      <c r="F61" s="301">
        <v>22.814</v>
      </c>
      <c r="G61" s="41"/>
      <c r="H61" s="47"/>
    </row>
    <row r="62" s="2" customFormat="1" ht="16.8" customHeight="1">
      <c r="A62" s="41"/>
      <c r="B62" s="47"/>
      <c r="C62" s="300" t="s">
        <v>105</v>
      </c>
      <c r="D62" s="300" t="s">
        <v>157</v>
      </c>
      <c r="E62" s="20" t="s">
        <v>19</v>
      </c>
      <c r="F62" s="301">
        <v>286.06599999999997</v>
      </c>
      <c r="G62" s="41"/>
      <c r="H62" s="47"/>
    </row>
    <row r="63" s="2" customFormat="1" ht="16.8" customHeight="1">
      <c r="A63" s="41"/>
      <c r="B63" s="47"/>
      <c r="C63" s="302" t="s">
        <v>651</v>
      </c>
      <c r="D63" s="41"/>
      <c r="E63" s="41"/>
      <c r="F63" s="41"/>
      <c r="G63" s="41"/>
      <c r="H63" s="47"/>
    </row>
    <row r="64" s="2" customFormat="1">
      <c r="A64" s="41"/>
      <c r="B64" s="47"/>
      <c r="C64" s="300" t="s">
        <v>158</v>
      </c>
      <c r="D64" s="300" t="s">
        <v>661</v>
      </c>
      <c r="E64" s="20" t="s">
        <v>148</v>
      </c>
      <c r="F64" s="301">
        <v>286.06599999999997</v>
      </c>
      <c r="G64" s="41"/>
      <c r="H64" s="47"/>
    </row>
    <row r="65" s="2" customFormat="1">
      <c r="A65" s="41"/>
      <c r="B65" s="47"/>
      <c r="C65" s="300" t="s">
        <v>241</v>
      </c>
      <c r="D65" s="300" t="s">
        <v>652</v>
      </c>
      <c r="E65" s="20" t="s">
        <v>148</v>
      </c>
      <c r="F65" s="301">
        <v>885.976</v>
      </c>
      <c r="G65" s="41"/>
      <c r="H65" s="47"/>
    </row>
    <row r="66" s="2" customFormat="1" ht="16.8" customHeight="1">
      <c r="A66" s="41"/>
      <c r="B66" s="47"/>
      <c r="C66" s="300" t="s">
        <v>275</v>
      </c>
      <c r="D66" s="300" t="s">
        <v>658</v>
      </c>
      <c r="E66" s="20" t="s">
        <v>148</v>
      </c>
      <c r="F66" s="301">
        <v>442.988</v>
      </c>
      <c r="G66" s="41"/>
      <c r="H66" s="47"/>
    </row>
    <row r="67" s="2" customFormat="1" ht="16.8" customHeight="1">
      <c r="A67" s="41"/>
      <c r="B67" s="47"/>
      <c r="C67" s="296" t="s">
        <v>108</v>
      </c>
      <c r="D67" s="297" t="s">
        <v>109</v>
      </c>
      <c r="E67" s="298" t="s">
        <v>19</v>
      </c>
      <c r="F67" s="299">
        <v>679.05799999999999</v>
      </c>
      <c r="G67" s="41"/>
      <c r="H67" s="47"/>
    </row>
    <row r="68" s="2" customFormat="1" ht="16.8" customHeight="1">
      <c r="A68" s="41"/>
      <c r="B68" s="47"/>
      <c r="C68" s="300" t="s">
        <v>19</v>
      </c>
      <c r="D68" s="300" t="s">
        <v>155</v>
      </c>
      <c r="E68" s="20" t="s">
        <v>19</v>
      </c>
      <c r="F68" s="301">
        <v>660.85799999999995</v>
      </c>
      <c r="G68" s="41"/>
      <c r="H68" s="47"/>
    </row>
    <row r="69" s="2" customFormat="1" ht="16.8" customHeight="1">
      <c r="A69" s="41"/>
      <c r="B69" s="47"/>
      <c r="C69" s="300" t="s">
        <v>19</v>
      </c>
      <c r="D69" s="300" t="s">
        <v>156</v>
      </c>
      <c r="E69" s="20" t="s">
        <v>19</v>
      </c>
      <c r="F69" s="301">
        <v>18.199999999999999</v>
      </c>
      <c r="G69" s="41"/>
      <c r="H69" s="47"/>
    </row>
    <row r="70" s="2" customFormat="1" ht="16.8" customHeight="1">
      <c r="A70" s="41"/>
      <c r="B70" s="47"/>
      <c r="C70" s="300" t="s">
        <v>108</v>
      </c>
      <c r="D70" s="300" t="s">
        <v>157</v>
      </c>
      <c r="E70" s="20" t="s">
        <v>19</v>
      </c>
      <c r="F70" s="301">
        <v>679.05799999999999</v>
      </c>
      <c r="G70" s="41"/>
      <c r="H70" s="47"/>
    </row>
    <row r="71" s="2" customFormat="1" ht="16.8" customHeight="1">
      <c r="A71" s="41"/>
      <c r="B71" s="47"/>
      <c r="C71" s="302" t="s">
        <v>651</v>
      </c>
      <c r="D71" s="41"/>
      <c r="E71" s="41"/>
      <c r="F71" s="41"/>
      <c r="G71" s="41"/>
      <c r="H71" s="47"/>
    </row>
    <row r="72" s="2" customFormat="1" ht="16.8" customHeight="1">
      <c r="A72" s="41"/>
      <c r="B72" s="47"/>
      <c r="C72" s="300" t="s">
        <v>146</v>
      </c>
      <c r="D72" s="300" t="s">
        <v>662</v>
      </c>
      <c r="E72" s="20" t="s">
        <v>148</v>
      </c>
      <c r="F72" s="301">
        <v>679.05799999999999</v>
      </c>
      <c r="G72" s="41"/>
      <c r="H72" s="47"/>
    </row>
    <row r="73" s="2" customFormat="1" ht="16.8" customHeight="1">
      <c r="A73" s="41"/>
      <c r="B73" s="47"/>
      <c r="C73" s="300" t="s">
        <v>198</v>
      </c>
      <c r="D73" s="300" t="s">
        <v>663</v>
      </c>
      <c r="E73" s="20" t="s">
        <v>148</v>
      </c>
      <c r="F73" s="301">
        <v>679.05799999999999</v>
      </c>
      <c r="G73" s="41"/>
      <c r="H73" s="47"/>
    </row>
    <row r="74" s="2" customFormat="1">
      <c r="A74" s="41"/>
      <c r="B74" s="47"/>
      <c r="C74" s="300" t="s">
        <v>241</v>
      </c>
      <c r="D74" s="300" t="s">
        <v>652</v>
      </c>
      <c r="E74" s="20" t="s">
        <v>148</v>
      </c>
      <c r="F74" s="301">
        <v>885.976</v>
      </c>
      <c r="G74" s="41"/>
      <c r="H74" s="47"/>
    </row>
    <row r="75" s="2" customFormat="1" ht="16.8" customHeight="1">
      <c r="A75" s="41"/>
      <c r="B75" s="47"/>
      <c r="C75" s="300" t="s">
        <v>275</v>
      </c>
      <c r="D75" s="300" t="s">
        <v>658</v>
      </c>
      <c r="E75" s="20" t="s">
        <v>148</v>
      </c>
      <c r="F75" s="301">
        <v>442.988</v>
      </c>
      <c r="G75" s="41"/>
      <c r="H75" s="47"/>
    </row>
    <row r="76" s="2" customFormat="1" ht="16.8" customHeight="1">
      <c r="A76" s="41"/>
      <c r="B76" s="47"/>
      <c r="C76" s="296" t="s">
        <v>664</v>
      </c>
      <c r="D76" s="297" t="s">
        <v>109</v>
      </c>
      <c r="E76" s="298" t="s">
        <v>19</v>
      </c>
      <c r="F76" s="299">
        <v>460.68000000000001</v>
      </c>
      <c r="G76" s="41"/>
      <c r="H76" s="47"/>
    </row>
    <row r="77" s="2" customFormat="1" ht="7.44" customHeight="1">
      <c r="A77" s="41"/>
      <c r="B77" s="160"/>
      <c r="C77" s="161"/>
      <c r="D77" s="161"/>
      <c r="E77" s="161"/>
      <c r="F77" s="161"/>
      <c r="G77" s="161"/>
      <c r="H77" s="47"/>
    </row>
    <row r="78" s="2" customFormat="1">
      <c r="A78" s="41"/>
      <c r="B78" s="41"/>
      <c r="C78" s="41"/>
      <c r="D78" s="41"/>
      <c r="E78" s="41"/>
      <c r="F78" s="41"/>
      <c r="G78" s="41"/>
      <c r="H78" s="41"/>
    </row>
  </sheetData>
  <sheetProtection sheet="1" formatColumns="0" formatRows="0" objects="1" scenarios="1" spinCount="100000" saltValue="bPSWOd4U9NLwFk8s8HpFiUgSkR0EQNYOTtYvtnKSLJy4MYUdKgUFrC0jDdWOXL0gS1gNFtqGp9BXz7bkzy+8Pg==" hashValue="5KCH3KIcWg0u4XpoyVTe1TFYq1dH9Rvr7WT/WqsNJeHRKYXnfJvNNMLEK4KvjzQzdKnO/o9pfroOE8UytNx9B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3" customWidth="1"/>
    <col min="2" max="2" width="1.667969" style="303" customWidth="1"/>
    <col min="3" max="4" width="5" style="303" customWidth="1"/>
    <col min="5" max="5" width="11.66016" style="303" customWidth="1"/>
    <col min="6" max="6" width="9.160156" style="303" customWidth="1"/>
    <col min="7" max="7" width="5" style="303" customWidth="1"/>
    <col min="8" max="8" width="77.83203" style="303" customWidth="1"/>
    <col min="9" max="10" width="20" style="303" customWidth="1"/>
    <col min="11" max="11" width="1.667969" style="303" customWidth="1"/>
  </cols>
  <sheetData>
    <row r="1" s="1" customFormat="1" ht="37.5" customHeight="1"/>
    <row r="2" s="1" customFormat="1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7" customFormat="1" ht="45" customHeight="1">
      <c r="B3" s="307"/>
      <c r="C3" s="308" t="s">
        <v>665</v>
      </c>
      <c r="D3" s="308"/>
      <c r="E3" s="308"/>
      <c r="F3" s="308"/>
      <c r="G3" s="308"/>
      <c r="H3" s="308"/>
      <c r="I3" s="308"/>
      <c r="J3" s="308"/>
      <c r="K3" s="309"/>
    </row>
    <row r="4" s="1" customFormat="1" ht="25.5" customHeight="1">
      <c r="B4" s="310"/>
      <c r="C4" s="311" t="s">
        <v>666</v>
      </c>
      <c r="D4" s="311"/>
      <c r="E4" s="311"/>
      <c r="F4" s="311"/>
      <c r="G4" s="311"/>
      <c r="H4" s="311"/>
      <c r="I4" s="311"/>
      <c r="J4" s="311"/>
      <c r="K4" s="312"/>
    </row>
    <row r="5" s="1" customFormat="1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s="1" customFormat="1" ht="15" customHeight="1">
      <c r="B6" s="310"/>
      <c r="C6" s="314" t="s">
        <v>667</v>
      </c>
      <c r="D6" s="314"/>
      <c r="E6" s="314"/>
      <c r="F6" s="314"/>
      <c r="G6" s="314"/>
      <c r="H6" s="314"/>
      <c r="I6" s="314"/>
      <c r="J6" s="314"/>
      <c r="K6" s="312"/>
    </row>
    <row r="7" s="1" customFormat="1" ht="15" customHeight="1">
      <c r="B7" s="315"/>
      <c r="C7" s="314" t="s">
        <v>668</v>
      </c>
      <c r="D7" s="314"/>
      <c r="E7" s="314"/>
      <c r="F7" s="314"/>
      <c r="G7" s="314"/>
      <c r="H7" s="314"/>
      <c r="I7" s="314"/>
      <c r="J7" s="314"/>
      <c r="K7" s="312"/>
    </row>
    <row r="8" s="1" customFormat="1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s="1" customFormat="1" ht="15" customHeight="1">
      <c r="B9" s="315"/>
      <c r="C9" s="314" t="s">
        <v>669</v>
      </c>
      <c r="D9" s="314"/>
      <c r="E9" s="314"/>
      <c r="F9" s="314"/>
      <c r="G9" s="314"/>
      <c r="H9" s="314"/>
      <c r="I9" s="314"/>
      <c r="J9" s="314"/>
      <c r="K9" s="312"/>
    </row>
    <row r="10" s="1" customFormat="1" ht="15" customHeight="1">
      <c r="B10" s="315"/>
      <c r="C10" s="314"/>
      <c r="D10" s="314" t="s">
        <v>670</v>
      </c>
      <c r="E10" s="314"/>
      <c r="F10" s="314"/>
      <c r="G10" s="314"/>
      <c r="H10" s="314"/>
      <c r="I10" s="314"/>
      <c r="J10" s="314"/>
      <c r="K10" s="312"/>
    </row>
    <row r="11" s="1" customFormat="1" ht="15" customHeight="1">
      <c r="B11" s="315"/>
      <c r="C11" s="316"/>
      <c r="D11" s="314" t="s">
        <v>671</v>
      </c>
      <c r="E11" s="314"/>
      <c r="F11" s="314"/>
      <c r="G11" s="314"/>
      <c r="H11" s="314"/>
      <c r="I11" s="314"/>
      <c r="J11" s="314"/>
      <c r="K11" s="312"/>
    </row>
    <row r="12" s="1" customFormat="1" ht="15" customHeight="1">
      <c r="B12" s="315"/>
      <c r="C12" s="316"/>
      <c r="D12" s="314"/>
      <c r="E12" s="314"/>
      <c r="F12" s="314"/>
      <c r="G12" s="314"/>
      <c r="H12" s="314"/>
      <c r="I12" s="314"/>
      <c r="J12" s="314"/>
      <c r="K12" s="312"/>
    </row>
    <row r="13" s="1" customFormat="1" ht="15" customHeight="1">
      <c r="B13" s="315"/>
      <c r="C13" s="316"/>
      <c r="D13" s="317" t="s">
        <v>672</v>
      </c>
      <c r="E13" s="314"/>
      <c r="F13" s="314"/>
      <c r="G13" s="314"/>
      <c r="H13" s="314"/>
      <c r="I13" s="314"/>
      <c r="J13" s="314"/>
      <c r="K13" s="312"/>
    </row>
    <row r="14" s="1" customFormat="1" ht="12.75" customHeight="1">
      <c r="B14" s="315"/>
      <c r="C14" s="316"/>
      <c r="D14" s="316"/>
      <c r="E14" s="316"/>
      <c r="F14" s="316"/>
      <c r="G14" s="316"/>
      <c r="H14" s="316"/>
      <c r="I14" s="316"/>
      <c r="J14" s="316"/>
      <c r="K14" s="312"/>
    </row>
    <row r="15" s="1" customFormat="1" ht="15" customHeight="1">
      <c r="B15" s="315"/>
      <c r="C15" s="316"/>
      <c r="D15" s="314" t="s">
        <v>673</v>
      </c>
      <c r="E15" s="314"/>
      <c r="F15" s="314"/>
      <c r="G15" s="314"/>
      <c r="H15" s="314"/>
      <c r="I15" s="314"/>
      <c r="J15" s="314"/>
      <c r="K15" s="312"/>
    </row>
    <row r="16" s="1" customFormat="1" ht="15" customHeight="1">
      <c r="B16" s="315"/>
      <c r="C16" s="316"/>
      <c r="D16" s="314" t="s">
        <v>674</v>
      </c>
      <c r="E16" s="314"/>
      <c r="F16" s="314"/>
      <c r="G16" s="314"/>
      <c r="H16" s="314"/>
      <c r="I16" s="314"/>
      <c r="J16" s="314"/>
      <c r="K16" s="312"/>
    </row>
    <row r="17" s="1" customFormat="1" ht="15" customHeight="1">
      <c r="B17" s="315"/>
      <c r="C17" s="316"/>
      <c r="D17" s="314" t="s">
        <v>675</v>
      </c>
      <c r="E17" s="314"/>
      <c r="F17" s="314"/>
      <c r="G17" s="314"/>
      <c r="H17" s="314"/>
      <c r="I17" s="314"/>
      <c r="J17" s="314"/>
      <c r="K17" s="312"/>
    </row>
    <row r="18" s="1" customFormat="1" ht="15" customHeight="1">
      <c r="B18" s="315"/>
      <c r="C18" s="316"/>
      <c r="D18" s="316"/>
      <c r="E18" s="318" t="s">
        <v>85</v>
      </c>
      <c r="F18" s="314" t="s">
        <v>676</v>
      </c>
      <c r="G18" s="314"/>
      <c r="H18" s="314"/>
      <c r="I18" s="314"/>
      <c r="J18" s="314"/>
      <c r="K18" s="312"/>
    </row>
    <row r="19" s="1" customFormat="1" ht="15" customHeight="1">
      <c r="B19" s="315"/>
      <c r="C19" s="316"/>
      <c r="D19" s="316"/>
      <c r="E19" s="318" t="s">
        <v>677</v>
      </c>
      <c r="F19" s="314" t="s">
        <v>678</v>
      </c>
      <c r="G19" s="314"/>
      <c r="H19" s="314"/>
      <c r="I19" s="314"/>
      <c r="J19" s="314"/>
      <c r="K19" s="312"/>
    </row>
    <row r="20" s="1" customFormat="1" ht="15" customHeight="1">
      <c r="B20" s="315"/>
      <c r="C20" s="316"/>
      <c r="D20" s="316"/>
      <c r="E20" s="318" t="s">
        <v>679</v>
      </c>
      <c r="F20" s="314" t="s">
        <v>680</v>
      </c>
      <c r="G20" s="314"/>
      <c r="H20" s="314"/>
      <c r="I20" s="314"/>
      <c r="J20" s="314"/>
      <c r="K20" s="312"/>
    </row>
    <row r="21" s="1" customFormat="1" ht="15" customHeight="1">
      <c r="B21" s="315"/>
      <c r="C21" s="316"/>
      <c r="D21" s="316"/>
      <c r="E21" s="318" t="s">
        <v>681</v>
      </c>
      <c r="F21" s="314" t="s">
        <v>682</v>
      </c>
      <c r="G21" s="314"/>
      <c r="H21" s="314"/>
      <c r="I21" s="314"/>
      <c r="J21" s="314"/>
      <c r="K21" s="312"/>
    </row>
    <row r="22" s="1" customFormat="1" ht="15" customHeight="1">
      <c r="B22" s="315"/>
      <c r="C22" s="316"/>
      <c r="D22" s="316"/>
      <c r="E22" s="318" t="s">
        <v>683</v>
      </c>
      <c r="F22" s="314" t="s">
        <v>684</v>
      </c>
      <c r="G22" s="314"/>
      <c r="H22" s="314"/>
      <c r="I22" s="314"/>
      <c r="J22" s="314"/>
      <c r="K22" s="312"/>
    </row>
    <row r="23" s="1" customFormat="1" ht="15" customHeight="1">
      <c r="B23" s="315"/>
      <c r="C23" s="316"/>
      <c r="D23" s="316"/>
      <c r="E23" s="318" t="s">
        <v>685</v>
      </c>
      <c r="F23" s="314" t="s">
        <v>686</v>
      </c>
      <c r="G23" s="314"/>
      <c r="H23" s="314"/>
      <c r="I23" s="314"/>
      <c r="J23" s="314"/>
      <c r="K23" s="312"/>
    </row>
    <row r="24" s="1" customFormat="1" ht="12.75" customHeight="1">
      <c r="B24" s="315"/>
      <c r="C24" s="316"/>
      <c r="D24" s="316"/>
      <c r="E24" s="316"/>
      <c r="F24" s="316"/>
      <c r="G24" s="316"/>
      <c r="H24" s="316"/>
      <c r="I24" s="316"/>
      <c r="J24" s="316"/>
      <c r="K24" s="312"/>
    </row>
    <row r="25" s="1" customFormat="1" ht="15" customHeight="1">
      <c r="B25" s="315"/>
      <c r="C25" s="314" t="s">
        <v>687</v>
      </c>
      <c r="D25" s="314"/>
      <c r="E25" s="314"/>
      <c r="F25" s="314"/>
      <c r="G25" s="314"/>
      <c r="H25" s="314"/>
      <c r="I25" s="314"/>
      <c r="J25" s="314"/>
      <c r="K25" s="312"/>
    </row>
    <row r="26" s="1" customFormat="1" ht="15" customHeight="1">
      <c r="B26" s="315"/>
      <c r="C26" s="314" t="s">
        <v>688</v>
      </c>
      <c r="D26" s="314"/>
      <c r="E26" s="314"/>
      <c r="F26" s="314"/>
      <c r="G26" s="314"/>
      <c r="H26" s="314"/>
      <c r="I26" s="314"/>
      <c r="J26" s="314"/>
      <c r="K26" s="312"/>
    </row>
    <row r="27" s="1" customFormat="1" ht="15" customHeight="1">
      <c r="B27" s="315"/>
      <c r="C27" s="314"/>
      <c r="D27" s="314" t="s">
        <v>689</v>
      </c>
      <c r="E27" s="314"/>
      <c r="F27" s="314"/>
      <c r="G27" s="314"/>
      <c r="H27" s="314"/>
      <c r="I27" s="314"/>
      <c r="J27" s="314"/>
      <c r="K27" s="312"/>
    </row>
    <row r="28" s="1" customFormat="1" ht="15" customHeight="1">
      <c r="B28" s="315"/>
      <c r="C28" s="316"/>
      <c r="D28" s="314" t="s">
        <v>690</v>
      </c>
      <c r="E28" s="314"/>
      <c r="F28" s="314"/>
      <c r="G28" s="314"/>
      <c r="H28" s="314"/>
      <c r="I28" s="314"/>
      <c r="J28" s="314"/>
      <c r="K28" s="312"/>
    </row>
    <row r="29" s="1" customFormat="1" ht="12.75" customHeight="1">
      <c r="B29" s="315"/>
      <c r="C29" s="316"/>
      <c r="D29" s="316"/>
      <c r="E29" s="316"/>
      <c r="F29" s="316"/>
      <c r="G29" s="316"/>
      <c r="H29" s="316"/>
      <c r="I29" s="316"/>
      <c r="J29" s="316"/>
      <c r="K29" s="312"/>
    </row>
    <row r="30" s="1" customFormat="1" ht="15" customHeight="1">
      <c r="B30" s="315"/>
      <c r="C30" s="316"/>
      <c r="D30" s="314" t="s">
        <v>691</v>
      </c>
      <c r="E30" s="314"/>
      <c r="F30" s="314"/>
      <c r="G30" s="314"/>
      <c r="H30" s="314"/>
      <c r="I30" s="314"/>
      <c r="J30" s="314"/>
      <c r="K30" s="312"/>
    </row>
    <row r="31" s="1" customFormat="1" ht="15" customHeight="1">
      <c r="B31" s="315"/>
      <c r="C31" s="316"/>
      <c r="D31" s="314" t="s">
        <v>692</v>
      </c>
      <c r="E31" s="314"/>
      <c r="F31" s="314"/>
      <c r="G31" s="314"/>
      <c r="H31" s="314"/>
      <c r="I31" s="314"/>
      <c r="J31" s="314"/>
      <c r="K31" s="312"/>
    </row>
    <row r="32" s="1" customFormat="1" ht="12.75" customHeight="1">
      <c r="B32" s="315"/>
      <c r="C32" s="316"/>
      <c r="D32" s="316"/>
      <c r="E32" s="316"/>
      <c r="F32" s="316"/>
      <c r="G32" s="316"/>
      <c r="H32" s="316"/>
      <c r="I32" s="316"/>
      <c r="J32" s="316"/>
      <c r="K32" s="312"/>
    </row>
    <row r="33" s="1" customFormat="1" ht="15" customHeight="1">
      <c r="B33" s="315"/>
      <c r="C33" s="316"/>
      <c r="D33" s="314" t="s">
        <v>693</v>
      </c>
      <c r="E33" s="314"/>
      <c r="F33" s="314"/>
      <c r="G33" s="314"/>
      <c r="H33" s="314"/>
      <c r="I33" s="314"/>
      <c r="J33" s="314"/>
      <c r="K33" s="312"/>
    </row>
    <row r="34" s="1" customFormat="1" ht="15" customHeight="1">
      <c r="B34" s="315"/>
      <c r="C34" s="316"/>
      <c r="D34" s="314" t="s">
        <v>694</v>
      </c>
      <c r="E34" s="314"/>
      <c r="F34" s="314"/>
      <c r="G34" s="314"/>
      <c r="H34" s="314"/>
      <c r="I34" s="314"/>
      <c r="J34" s="314"/>
      <c r="K34" s="312"/>
    </row>
    <row r="35" s="1" customFormat="1" ht="15" customHeight="1">
      <c r="B35" s="315"/>
      <c r="C35" s="316"/>
      <c r="D35" s="314" t="s">
        <v>695</v>
      </c>
      <c r="E35" s="314"/>
      <c r="F35" s="314"/>
      <c r="G35" s="314"/>
      <c r="H35" s="314"/>
      <c r="I35" s="314"/>
      <c r="J35" s="314"/>
      <c r="K35" s="312"/>
    </row>
    <row r="36" s="1" customFormat="1" ht="15" customHeight="1">
      <c r="B36" s="315"/>
      <c r="C36" s="316"/>
      <c r="D36" s="314"/>
      <c r="E36" s="317" t="s">
        <v>129</v>
      </c>
      <c r="F36" s="314"/>
      <c r="G36" s="314" t="s">
        <v>696</v>
      </c>
      <c r="H36" s="314"/>
      <c r="I36" s="314"/>
      <c r="J36" s="314"/>
      <c r="K36" s="312"/>
    </row>
    <row r="37" s="1" customFormat="1" ht="30.75" customHeight="1">
      <c r="B37" s="315"/>
      <c r="C37" s="316"/>
      <c r="D37" s="314"/>
      <c r="E37" s="317" t="s">
        <v>697</v>
      </c>
      <c r="F37" s="314"/>
      <c r="G37" s="314" t="s">
        <v>698</v>
      </c>
      <c r="H37" s="314"/>
      <c r="I37" s="314"/>
      <c r="J37" s="314"/>
      <c r="K37" s="312"/>
    </row>
    <row r="38" s="1" customFormat="1" ht="15" customHeight="1">
      <c r="B38" s="315"/>
      <c r="C38" s="316"/>
      <c r="D38" s="314"/>
      <c r="E38" s="317" t="s">
        <v>59</v>
      </c>
      <c r="F38" s="314"/>
      <c r="G38" s="314" t="s">
        <v>699</v>
      </c>
      <c r="H38" s="314"/>
      <c r="I38" s="314"/>
      <c r="J38" s="314"/>
      <c r="K38" s="312"/>
    </row>
    <row r="39" s="1" customFormat="1" ht="15" customHeight="1">
      <c r="B39" s="315"/>
      <c r="C39" s="316"/>
      <c r="D39" s="314"/>
      <c r="E39" s="317" t="s">
        <v>60</v>
      </c>
      <c r="F39" s="314"/>
      <c r="G39" s="314" t="s">
        <v>700</v>
      </c>
      <c r="H39" s="314"/>
      <c r="I39" s="314"/>
      <c r="J39" s="314"/>
      <c r="K39" s="312"/>
    </row>
    <row r="40" s="1" customFormat="1" ht="15" customHeight="1">
      <c r="B40" s="315"/>
      <c r="C40" s="316"/>
      <c r="D40" s="314"/>
      <c r="E40" s="317" t="s">
        <v>130</v>
      </c>
      <c r="F40" s="314"/>
      <c r="G40" s="314" t="s">
        <v>701</v>
      </c>
      <c r="H40" s="314"/>
      <c r="I40" s="314"/>
      <c r="J40" s="314"/>
      <c r="K40" s="312"/>
    </row>
    <row r="41" s="1" customFormat="1" ht="15" customHeight="1">
      <c r="B41" s="315"/>
      <c r="C41" s="316"/>
      <c r="D41" s="314"/>
      <c r="E41" s="317" t="s">
        <v>131</v>
      </c>
      <c r="F41" s="314"/>
      <c r="G41" s="314" t="s">
        <v>702</v>
      </c>
      <c r="H41" s="314"/>
      <c r="I41" s="314"/>
      <c r="J41" s="314"/>
      <c r="K41" s="312"/>
    </row>
    <row r="42" s="1" customFormat="1" ht="15" customHeight="1">
      <c r="B42" s="315"/>
      <c r="C42" s="316"/>
      <c r="D42" s="314"/>
      <c r="E42" s="317" t="s">
        <v>703</v>
      </c>
      <c r="F42" s="314"/>
      <c r="G42" s="314" t="s">
        <v>704</v>
      </c>
      <c r="H42" s="314"/>
      <c r="I42" s="314"/>
      <c r="J42" s="314"/>
      <c r="K42" s="312"/>
    </row>
    <row r="43" s="1" customFormat="1" ht="15" customHeight="1">
      <c r="B43" s="315"/>
      <c r="C43" s="316"/>
      <c r="D43" s="314"/>
      <c r="E43" s="317"/>
      <c r="F43" s="314"/>
      <c r="G43" s="314" t="s">
        <v>705</v>
      </c>
      <c r="H43" s="314"/>
      <c r="I43" s="314"/>
      <c r="J43" s="314"/>
      <c r="K43" s="312"/>
    </row>
    <row r="44" s="1" customFormat="1" ht="15" customHeight="1">
      <c r="B44" s="315"/>
      <c r="C44" s="316"/>
      <c r="D44" s="314"/>
      <c r="E44" s="317" t="s">
        <v>706</v>
      </c>
      <c r="F44" s="314"/>
      <c r="G44" s="314" t="s">
        <v>707</v>
      </c>
      <c r="H44" s="314"/>
      <c r="I44" s="314"/>
      <c r="J44" s="314"/>
      <c r="K44" s="312"/>
    </row>
    <row r="45" s="1" customFormat="1" ht="15" customHeight="1">
      <c r="B45" s="315"/>
      <c r="C45" s="316"/>
      <c r="D45" s="314"/>
      <c r="E45" s="317" t="s">
        <v>133</v>
      </c>
      <c r="F45" s="314"/>
      <c r="G45" s="314" t="s">
        <v>708</v>
      </c>
      <c r="H45" s="314"/>
      <c r="I45" s="314"/>
      <c r="J45" s="314"/>
      <c r="K45" s="312"/>
    </row>
    <row r="46" s="1" customFormat="1" ht="12.75" customHeight="1">
      <c r="B46" s="315"/>
      <c r="C46" s="316"/>
      <c r="D46" s="314"/>
      <c r="E46" s="314"/>
      <c r="F46" s="314"/>
      <c r="G46" s="314"/>
      <c r="H46" s="314"/>
      <c r="I46" s="314"/>
      <c r="J46" s="314"/>
      <c r="K46" s="312"/>
    </row>
    <row r="47" s="1" customFormat="1" ht="15" customHeight="1">
      <c r="B47" s="315"/>
      <c r="C47" s="316"/>
      <c r="D47" s="314" t="s">
        <v>709</v>
      </c>
      <c r="E47" s="314"/>
      <c r="F47" s="314"/>
      <c r="G47" s="314"/>
      <c r="H47" s="314"/>
      <c r="I47" s="314"/>
      <c r="J47" s="314"/>
      <c r="K47" s="312"/>
    </row>
    <row r="48" s="1" customFormat="1" ht="15" customHeight="1">
      <c r="B48" s="315"/>
      <c r="C48" s="316"/>
      <c r="D48" s="316"/>
      <c r="E48" s="314" t="s">
        <v>710</v>
      </c>
      <c r="F48" s="314"/>
      <c r="G48" s="314"/>
      <c r="H48" s="314"/>
      <c r="I48" s="314"/>
      <c r="J48" s="314"/>
      <c r="K48" s="312"/>
    </row>
    <row r="49" s="1" customFormat="1" ht="15" customHeight="1">
      <c r="B49" s="315"/>
      <c r="C49" s="316"/>
      <c r="D49" s="316"/>
      <c r="E49" s="314" t="s">
        <v>711</v>
      </c>
      <c r="F49" s="314"/>
      <c r="G49" s="314"/>
      <c r="H49" s="314"/>
      <c r="I49" s="314"/>
      <c r="J49" s="314"/>
      <c r="K49" s="312"/>
    </row>
    <row r="50" s="1" customFormat="1" ht="15" customHeight="1">
      <c r="B50" s="315"/>
      <c r="C50" s="316"/>
      <c r="D50" s="316"/>
      <c r="E50" s="314" t="s">
        <v>712</v>
      </c>
      <c r="F50" s="314"/>
      <c r="G50" s="314"/>
      <c r="H50" s="314"/>
      <c r="I50" s="314"/>
      <c r="J50" s="314"/>
      <c r="K50" s="312"/>
    </row>
    <row r="51" s="1" customFormat="1" ht="15" customHeight="1">
      <c r="B51" s="315"/>
      <c r="C51" s="316"/>
      <c r="D51" s="314" t="s">
        <v>713</v>
      </c>
      <c r="E51" s="314"/>
      <c r="F51" s="314"/>
      <c r="G51" s="314"/>
      <c r="H51" s="314"/>
      <c r="I51" s="314"/>
      <c r="J51" s="314"/>
      <c r="K51" s="312"/>
    </row>
    <row r="52" s="1" customFormat="1" ht="25.5" customHeight="1">
      <c r="B52" s="310"/>
      <c r="C52" s="311" t="s">
        <v>714</v>
      </c>
      <c r="D52" s="311"/>
      <c r="E52" s="311"/>
      <c r="F52" s="311"/>
      <c r="G52" s="311"/>
      <c r="H52" s="311"/>
      <c r="I52" s="311"/>
      <c r="J52" s="311"/>
      <c r="K52" s="312"/>
    </row>
    <row r="53" s="1" customFormat="1" ht="5.25" customHeight="1">
      <c r="B53" s="310"/>
      <c r="C53" s="313"/>
      <c r="D53" s="313"/>
      <c r="E53" s="313"/>
      <c r="F53" s="313"/>
      <c r="G53" s="313"/>
      <c r="H53" s="313"/>
      <c r="I53" s="313"/>
      <c r="J53" s="313"/>
      <c r="K53" s="312"/>
    </row>
    <row r="54" s="1" customFormat="1" ht="15" customHeight="1">
      <c r="B54" s="310"/>
      <c r="C54" s="314" t="s">
        <v>715</v>
      </c>
      <c r="D54" s="314"/>
      <c r="E54" s="314"/>
      <c r="F54" s="314"/>
      <c r="G54" s="314"/>
      <c r="H54" s="314"/>
      <c r="I54" s="314"/>
      <c r="J54" s="314"/>
      <c r="K54" s="312"/>
    </row>
    <row r="55" s="1" customFormat="1" ht="15" customHeight="1">
      <c r="B55" s="310"/>
      <c r="C55" s="314" t="s">
        <v>716</v>
      </c>
      <c r="D55" s="314"/>
      <c r="E55" s="314"/>
      <c r="F55" s="314"/>
      <c r="G55" s="314"/>
      <c r="H55" s="314"/>
      <c r="I55" s="314"/>
      <c r="J55" s="314"/>
      <c r="K55" s="312"/>
    </row>
    <row r="56" s="1" customFormat="1" ht="12.75" customHeight="1">
      <c r="B56" s="310"/>
      <c r="C56" s="314"/>
      <c r="D56" s="314"/>
      <c r="E56" s="314"/>
      <c r="F56" s="314"/>
      <c r="G56" s="314"/>
      <c r="H56" s="314"/>
      <c r="I56" s="314"/>
      <c r="J56" s="314"/>
      <c r="K56" s="312"/>
    </row>
    <row r="57" s="1" customFormat="1" ht="15" customHeight="1">
      <c r="B57" s="310"/>
      <c r="C57" s="314" t="s">
        <v>717</v>
      </c>
      <c r="D57" s="314"/>
      <c r="E57" s="314"/>
      <c r="F57" s="314"/>
      <c r="G57" s="314"/>
      <c r="H57" s="314"/>
      <c r="I57" s="314"/>
      <c r="J57" s="314"/>
      <c r="K57" s="312"/>
    </row>
    <row r="58" s="1" customFormat="1" ht="15" customHeight="1">
      <c r="B58" s="310"/>
      <c r="C58" s="316"/>
      <c r="D58" s="314" t="s">
        <v>718</v>
      </c>
      <c r="E58" s="314"/>
      <c r="F58" s="314"/>
      <c r="G58" s="314"/>
      <c r="H58" s="314"/>
      <c r="I58" s="314"/>
      <c r="J58" s="314"/>
      <c r="K58" s="312"/>
    </row>
    <row r="59" s="1" customFormat="1" ht="15" customHeight="1">
      <c r="B59" s="310"/>
      <c r="C59" s="316"/>
      <c r="D59" s="314" t="s">
        <v>719</v>
      </c>
      <c r="E59" s="314"/>
      <c r="F59" s="314"/>
      <c r="G59" s="314"/>
      <c r="H59" s="314"/>
      <c r="I59" s="314"/>
      <c r="J59" s="314"/>
      <c r="K59" s="312"/>
    </row>
    <row r="60" s="1" customFormat="1" ht="15" customHeight="1">
      <c r="B60" s="310"/>
      <c r="C60" s="316"/>
      <c r="D60" s="314" t="s">
        <v>720</v>
      </c>
      <c r="E60" s="314"/>
      <c r="F60" s="314"/>
      <c r="G60" s="314"/>
      <c r="H60" s="314"/>
      <c r="I60" s="314"/>
      <c r="J60" s="314"/>
      <c r="K60" s="312"/>
    </row>
    <row r="61" s="1" customFormat="1" ht="15" customHeight="1">
      <c r="B61" s="310"/>
      <c r="C61" s="316"/>
      <c r="D61" s="314" t="s">
        <v>721</v>
      </c>
      <c r="E61" s="314"/>
      <c r="F61" s="314"/>
      <c r="G61" s="314"/>
      <c r="H61" s="314"/>
      <c r="I61" s="314"/>
      <c r="J61" s="314"/>
      <c r="K61" s="312"/>
    </row>
    <row r="62" s="1" customFormat="1" ht="15" customHeight="1">
      <c r="B62" s="310"/>
      <c r="C62" s="316"/>
      <c r="D62" s="319" t="s">
        <v>722</v>
      </c>
      <c r="E62" s="319"/>
      <c r="F62" s="319"/>
      <c r="G62" s="319"/>
      <c r="H62" s="319"/>
      <c r="I62" s="319"/>
      <c r="J62" s="319"/>
      <c r="K62" s="312"/>
    </row>
    <row r="63" s="1" customFormat="1" ht="15" customHeight="1">
      <c r="B63" s="310"/>
      <c r="C63" s="316"/>
      <c r="D63" s="314" t="s">
        <v>723</v>
      </c>
      <c r="E63" s="314"/>
      <c r="F63" s="314"/>
      <c r="G63" s="314"/>
      <c r="H63" s="314"/>
      <c r="I63" s="314"/>
      <c r="J63" s="314"/>
      <c r="K63" s="312"/>
    </row>
    <row r="64" s="1" customFormat="1" ht="12.75" customHeight="1">
      <c r="B64" s="310"/>
      <c r="C64" s="316"/>
      <c r="D64" s="316"/>
      <c r="E64" s="320"/>
      <c r="F64" s="316"/>
      <c r="G64" s="316"/>
      <c r="H64" s="316"/>
      <c r="I64" s="316"/>
      <c r="J64" s="316"/>
      <c r="K64" s="312"/>
    </row>
    <row r="65" s="1" customFormat="1" ht="15" customHeight="1">
      <c r="B65" s="310"/>
      <c r="C65" s="316"/>
      <c r="D65" s="314" t="s">
        <v>724</v>
      </c>
      <c r="E65" s="314"/>
      <c r="F65" s="314"/>
      <c r="G65" s="314"/>
      <c r="H65" s="314"/>
      <c r="I65" s="314"/>
      <c r="J65" s="314"/>
      <c r="K65" s="312"/>
    </row>
    <row r="66" s="1" customFormat="1" ht="15" customHeight="1">
      <c r="B66" s="310"/>
      <c r="C66" s="316"/>
      <c r="D66" s="319" t="s">
        <v>725</v>
      </c>
      <c r="E66" s="319"/>
      <c r="F66" s="319"/>
      <c r="G66" s="319"/>
      <c r="H66" s="319"/>
      <c r="I66" s="319"/>
      <c r="J66" s="319"/>
      <c r="K66" s="312"/>
    </row>
    <row r="67" s="1" customFormat="1" ht="15" customHeight="1">
      <c r="B67" s="310"/>
      <c r="C67" s="316"/>
      <c r="D67" s="314" t="s">
        <v>726</v>
      </c>
      <c r="E67" s="314"/>
      <c r="F67" s="314"/>
      <c r="G67" s="314"/>
      <c r="H67" s="314"/>
      <c r="I67" s="314"/>
      <c r="J67" s="314"/>
      <c r="K67" s="312"/>
    </row>
    <row r="68" s="1" customFormat="1" ht="15" customHeight="1">
      <c r="B68" s="310"/>
      <c r="C68" s="316"/>
      <c r="D68" s="314" t="s">
        <v>727</v>
      </c>
      <c r="E68" s="314"/>
      <c r="F68" s="314"/>
      <c r="G68" s="314"/>
      <c r="H68" s="314"/>
      <c r="I68" s="314"/>
      <c r="J68" s="314"/>
      <c r="K68" s="312"/>
    </row>
    <row r="69" s="1" customFormat="1" ht="15" customHeight="1">
      <c r="B69" s="310"/>
      <c r="C69" s="316"/>
      <c r="D69" s="314" t="s">
        <v>728</v>
      </c>
      <c r="E69" s="314"/>
      <c r="F69" s="314"/>
      <c r="G69" s="314"/>
      <c r="H69" s="314"/>
      <c r="I69" s="314"/>
      <c r="J69" s="314"/>
      <c r="K69" s="312"/>
    </row>
    <row r="70" s="1" customFormat="1" ht="15" customHeight="1">
      <c r="B70" s="310"/>
      <c r="C70" s="316"/>
      <c r="D70" s="314" t="s">
        <v>729</v>
      </c>
      <c r="E70" s="314"/>
      <c r="F70" s="314"/>
      <c r="G70" s="314"/>
      <c r="H70" s="314"/>
      <c r="I70" s="314"/>
      <c r="J70" s="314"/>
      <c r="K70" s="312"/>
    </row>
    <row r="71" s="1" customFormat="1" ht="12.75" customHeight="1">
      <c r="B71" s="321"/>
      <c r="C71" s="322"/>
      <c r="D71" s="322"/>
      <c r="E71" s="322"/>
      <c r="F71" s="322"/>
      <c r="G71" s="322"/>
      <c r="H71" s="322"/>
      <c r="I71" s="322"/>
      <c r="J71" s="322"/>
      <c r="K71" s="323"/>
    </row>
    <row r="72" s="1" customFormat="1" ht="18.75" customHeight="1">
      <c r="B72" s="324"/>
      <c r="C72" s="324"/>
      <c r="D72" s="324"/>
      <c r="E72" s="324"/>
      <c r="F72" s="324"/>
      <c r="G72" s="324"/>
      <c r="H72" s="324"/>
      <c r="I72" s="324"/>
      <c r="J72" s="324"/>
      <c r="K72" s="325"/>
    </row>
    <row r="73" s="1" customFormat="1" ht="18.75" customHeight="1">
      <c r="B73" s="325"/>
      <c r="C73" s="325"/>
      <c r="D73" s="325"/>
      <c r="E73" s="325"/>
      <c r="F73" s="325"/>
      <c r="G73" s="325"/>
      <c r="H73" s="325"/>
      <c r="I73" s="325"/>
      <c r="J73" s="325"/>
      <c r="K73" s="325"/>
    </row>
    <row r="74" s="1" customFormat="1" ht="7.5" customHeight="1">
      <c r="B74" s="326"/>
      <c r="C74" s="327"/>
      <c r="D74" s="327"/>
      <c r="E74" s="327"/>
      <c r="F74" s="327"/>
      <c r="G74" s="327"/>
      <c r="H74" s="327"/>
      <c r="I74" s="327"/>
      <c r="J74" s="327"/>
      <c r="K74" s="328"/>
    </row>
    <row r="75" s="1" customFormat="1" ht="45" customHeight="1">
      <c r="B75" s="329"/>
      <c r="C75" s="330" t="s">
        <v>730</v>
      </c>
      <c r="D75" s="330"/>
      <c r="E75" s="330"/>
      <c r="F75" s="330"/>
      <c r="G75" s="330"/>
      <c r="H75" s="330"/>
      <c r="I75" s="330"/>
      <c r="J75" s="330"/>
      <c r="K75" s="331"/>
    </row>
    <row r="76" s="1" customFormat="1" ht="17.25" customHeight="1">
      <c r="B76" s="329"/>
      <c r="C76" s="332" t="s">
        <v>731</v>
      </c>
      <c r="D76" s="332"/>
      <c r="E76" s="332"/>
      <c r="F76" s="332" t="s">
        <v>732</v>
      </c>
      <c r="G76" s="333"/>
      <c r="H76" s="332" t="s">
        <v>60</v>
      </c>
      <c r="I76" s="332" t="s">
        <v>63</v>
      </c>
      <c r="J76" s="332" t="s">
        <v>733</v>
      </c>
      <c r="K76" s="331"/>
    </row>
    <row r="77" s="1" customFormat="1" ht="17.25" customHeight="1">
      <c r="B77" s="329"/>
      <c r="C77" s="334" t="s">
        <v>734</v>
      </c>
      <c r="D77" s="334"/>
      <c r="E77" s="334"/>
      <c r="F77" s="335" t="s">
        <v>735</v>
      </c>
      <c r="G77" s="336"/>
      <c r="H77" s="334"/>
      <c r="I77" s="334"/>
      <c r="J77" s="334" t="s">
        <v>736</v>
      </c>
      <c r="K77" s="331"/>
    </row>
    <row r="78" s="1" customFormat="1" ht="5.25" customHeight="1">
      <c r="B78" s="329"/>
      <c r="C78" s="337"/>
      <c r="D78" s="337"/>
      <c r="E78" s="337"/>
      <c r="F78" s="337"/>
      <c r="G78" s="338"/>
      <c r="H78" s="337"/>
      <c r="I78" s="337"/>
      <c r="J78" s="337"/>
      <c r="K78" s="331"/>
    </row>
    <row r="79" s="1" customFormat="1" ht="15" customHeight="1">
      <c r="B79" s="329"/>
      <c r="C79" s="317" t="s">
        <v>59</v>
      </c>
      <c r="D79" s="339"/>
      <c r="E79" s="339"/>
      <c r="F79" s="340" t="s">
        <v>737</v>
      </c>
      <c r="G79" s="341"/>
      <c r="H79" s="317" t="s">
        <v>738</v>
      </c>
      <c r="I79" s="317" t="s">
        <v>739</v>
      </c>
      <c r="J79" s="317">
        <v>20</v>
      </c>
      <c r="K79" s="331"/>
    </row>
    <row r="80" s="1" customFormat="1" ht="15" customHeight="1">
      <c r="B80" s="329"/>
      <c r="C80" s="317" t="s">
        <v>740</v>
      </c>
      <c r="D80" s="317"/>
      <c r="E80" s="317"/>
      <c r="F80" s="340" t="s">
        <v>737</v>
      </c>
      <c r="G80" s="341"/>
      <c r="H80" s="317" t="s">
        <v>741</v>
      </c>
      <c r="I80" s="317" t="s">
        <v>739</v>
      </c>
      <c r="J80" s="317">
        <v>120</v>
      </c>
      <c r="K80" s="331"/>
    </row>
    <row r="81" s="1" customFormat="1" ht="15" customHeight="1">
      <c r="B81" s="342"/>
      <c r="C81" s="317" t="s">
        <v>742</v>
      </c>
      <c r="D81" s="317"/>
      <c r="E81" s="317"/>
      <c r="F81" s="340" t="s">
        <v>743</v>
      </c>
      <c r="G81" s="341"/>
      <c r="H81" s="317" t="s">
        <v>744</v>
      </c>
      <c r="I81" s="317" t="s">
        <v>739</v>
      </c>
      <c r="J81" s="317">
        <v>50</v>
      </c>
      <c r="K81" s="331"/>
    </row>
    <row r="82" s="1" customFormat="1" ht="15" customHeight="1">
      <c r="B82" s="342"/>
      <c r="C82" s="317" t="s">
        <v>745</v>
      </c>
      <c r="D82" s="317"/>
      <c r="E82" s="317"/>
      <c r="F82" s="340" t="s">
        <v>737</v>
      </c>
      <c r="G82" s="341"/>
      <c r="H82" s="317" t="s">
        <v>746</v>
      </c>
      <c r="I82" s="317" t="s">
        <v>747</v>
      </c>
      <c r="J82" s="317"/>
      <c r="K82" s="331"/>
    </row>
    <row r="83" s="1" customFormat="1" ht="15" customHeight="1">
      <c r="B83" s="342"/>
      <c r="C83" s="343" t="s">
        <v>748</v>
      </c>
      <c r="D83" s="343"/>
      <c r="E83" s="343"/>
      <c r="F83" s="344" t="s">
        <v>743</v>
      </c>
      <c r="G83" s="343"/>
      <c r="H83" s="343" t="s">
        <v>749</v>
      </c>
      <c r="I83" s="343" t="s">
        <v>739</v>
      </c>
      <c r="J83" s="343">
        <v>15</v>
      </c>
      <c r="K83" s="331"/>
    </row>
    <row r="84" s="1" customFormat="1" ht="15" customHeight="1">
      <c r="B84" s="342"/>
      <c r="C84" s="343" t="s">
        <v>750</v>
      </c>
      <c r="D84" s="343"/>
      <c r="E84" s="343"/>
      <c r="F84" s="344" t="s">
        <v>743</v>
      </c>
      <c r="G84" s="343"/>
      <c r="H84" s="343" t="s">
        <v>751</v>
      </c>
      <c r="I84" s="343" t="s">
        <v>739</v>
      </c>
      <c r="J84" s="343">
        <v>15</v>
      </c>
      <c r="K84" s="331"/>
    </row>
    <row r="85" s="1" customFormat="1" ht="15" customHeight="1">
      <c r="B85" s="342"/>
      <c r="C85" s="343" t="s">
        <v>752</v>
      </c>
      <c r="D85" s="343"/>
      <c r="E85" s="343"/>
      <c r="F85" s="344" t="s">
        <v>743</v>
      </c>
      <c r="G85" s="343"/>
      <c r="H85" s="343" t="s">
        <v>753</v>
      </c>
      <c r="I85" s="343" t="s">
        <v>739</v>
      </c>
      <c r="J85" s="343">
        <v>20</v>
      </c>
      <c r="K85" s="331"/>
    </row>
    <row r="86" s="1" customFormat="1" ht="15" customHeight="1">
      <c r="B86" s="342"/>
      <c r="C86" s="343" t="s">
        <v>754</v>
      </c>
      <c r="D86" s="343"/>
      <c r="E86" s="343"/>
      <c r="F86" s="344" t="s">
        <v>743</v>
      </c>
      <c r="G86" s="343"/>
      <c r="H86" s="343" t="s">
        <v>755</v>
      </c>
      <c r="I86" s="343" t="s">
        <v>739</v>
      </c>
      <c r="J86" s="343">
        <v>20</v>
      </c>
      <c r="K86" s="331"/>
    </row>
    <row r="87" s="1" customFormat="1" ht="15" customHeight="1">
      <c r="B87" s="342"/>
      <c r="C87" s="317" t="s">
        <v>756</v>
      </c>
      <c r="D87" s="317"/>
      <c r="E87" s="317"/>
      <c r="F87" s="340" t="s">
        <v>743</v>
      </c>
      <c r="G87" s="341"/>
      <c r="H87" s="317" t="s">
        <v>757</v>
      </c>
      <c r="I87" s="317" t="s">
        <v>739</v>
      </c>
      <c r="J87" s="317">
        <v>50</v>
      </c>
      <c r="K87" s="331"/>
    </row>
    <row r="88" s="1" customFormat="1" ht="15" customHeight="1">
      <c r="B88" s="342"/>
      <c r="C88" s="317" t="s">
        <v>758</v>
      </c>
      <c r="D88" s="317"/>
      <c r="E88" s="317"/>
      <c r="F88" s="340" t="s">
        <v>743</v>
      </c>
      <c r="G88" s="341"/>
      <c r="H88" s="317" t="s">
        <v>759</v>
      </c>
      <c r="I88" s="317" t="s">
        <v>739</v>
      </c>
      <c r="J88" s="317">
        <v>20</v>
      </c>
      <c r="K88" s="331"/>
    </row>
    <row r="89" s="1" customFormat="1" ht="15" customHeight="1">
      <c r="B89" s="342"/>
      <c r="C89" s="317" t="s">
        <v>760</v>
      </c>
      <c r="D89" s="317"/>
      <c r="E89" s="317"/>
      <c r="F89" s="340" t="s">
        <v>743</v>
      </c>
      <c r="G89" s="341"/>
      <c r="H89" s="317" t="s">
        <v>761</v>
      </c>
      <c r="I89" s="317" t="s">
        <v>739</v>
      </c>
      <c r="J89" s="317">
        <v>20</v>
      </c>
      <c r="K89" s="331"/>
    </row>
    <row r="90" s="1" customFormat="1" ht="15" customHeight="1">
      <c r="B90" s="342"/>
      <c r="C90" s="317" t="s">
        <v>762</v>
      </c>
      <c r="D90" s="317"/>
      <c r="E90" s="317"/>
      <c r="F90" s="340" t="s">
        <v>743</v>
      </c>
      <c r="G90" s="341"/>
      <c r="H90" s="317" t="s">
        <v>763</v>
      </c>
      <c r="I90" s="317" t="s">
        <v>739</v>
      </c>
      <c r="J90" s="317">
        <v>50</v>
      </c>
      <c r="K90" s="331"/>
    </row>
    <row r="91" s="1" customFormat="1" ht="15" customHeight="1">
      <c r="B91" s="342"/>
      <c r="C91" s="317" t="s">
        <v>764</v>
      </c>
      <c r="D91" s="317"/>
      <c r="E91" s="317"/>
      <c r="F91" s="340" t="s">
        <v>743</v>
      </c>
      <c r="G91" s="341"/>
      <c r="H91" s="317" t="s">
        <v>764</v>
      </c>
      <c r="I91" s="317" t="s">
        <v>739</v>
      </c>
      <c r="J91" s="317">
        <v>50</v>
      </c>
      <c r="K91" s="331"/>
    </row>
    <row r="92" s="1" customFormat="1" ht="15" customHeight="1">
      <c r="B92" s="342"/>
      <c r="C92" s="317" t="s">
        <v>765</v>
      </c>
      <c r="D92" s="317"/>
      <c r="E92" s="317"/>
      <c r="F92" s="340" t="s">
        <v>743</v>
      </c>
      <c r="G92" s="341"/>
      <c r="H92" s="317" t="s">
        <v>766</v>
      </c>
      <c r="I92" s="317" t="s">
        <v>739</v>
      </c>
      <c r="J92" s="317">
        <v>255</v>
      </c>
      <c r="K92" s="331"/>
    </row>
    <row r="93" s="1" customFormat="1" ht="15" customHeight="1">
      <c r="B93" s="342"/>
      <c r="C93" s="317" t="s">
        <v>767</v>
      </c>
      <c r="D93" s="317"/>
      <c r="E93" s="317"/>
      <c r="F93" s="340" t="s">
        <v>737</v>
      </c>
      <c r="G93" s="341"/>
      <c r="H93" s="317" t="s">
        <v>768</v>
      </c>
      <c r="I93" s="317" t="s">
        <v>769</v>
      </c>
      <c r="J93" s="317"/>
      <c r="K93" s="331"/>
    </row>
    <row r="94" s="1" customFormat="1" ht="15" customHeight="1">
      <c r="B94" s="342"/>
      <c r="C94" s="317" t="s">
        <v>770</v>
      </c>
      <c r="D94" s="317"/>
      <c r="E94" s="317"/>
      <c r="F94" s="340" t="s">
        <v>737</v>
      </c>
      <c r="G94" s="341"/>
      <c r="H94" s="317" t="s">
        <v>771</v>
      </c>
      <c r="I94" s="317" t="s">
        <v>772</v>
      </c>
      <c r="J94" s="317"/>
      <c r="K94" s="331"/>
    </row>
    <row r="95" s="1" customFormat="1" ht="15" customHeight="1">
      <c r="B95" s="342"/>
      <c r="C95" s="317" t="s">
        <v>773</v>
      </c>
      <c r="D95" s="317"/>
      <c r="E95" s="317"/>
      <c r="F95" s="340" t="s">
        <v>737</v>
      </c>
      <c r="G95" s="341"/>
      <c r="H95" s="317" t="s">
        <v>773</v>
      </c>
      <c r="I95" s="317" t="s">
        <v>772</v>
      </c>
      <c r="J95" s="317"/>
      <c r="K95" s="331"/>
    </row>
    <row r="96" s="1" customFormat="1" ht="15" customHeight="1">
      <c r="B96" s="342"/>
      <c r="C96" s="317" t="s">
        <v>44</v>
      </c>
      <c r="D96" s="317"/>
      <c r="E96" s="317"/>
      <c r="F96" s="340" t="s">
        <v>737</v>
      </c>
      <c r="G96" s="341"/>
      <c r="H96" s="317" t="s">
        <v>774</v>
      </c>
      <c r="I96" s="317" t="s">
        <v>772</v>
      </c>
      <c r="J96" s="317"/>
      <c r="K96" s="331"/>
    </row>
    <row r="97" s="1" customFormat="1" ht="15" customHeight="1">
      <c r="B97" s="342"/>
      <c r="C97" s="317" t="s">
        <v>54</v>
      </c>
      <c r="D97" s="317"/>
      <c r="E97" s="317"/>
      <c r="F97" s="340" t="s">
        <v>737</v>
      </c>
      <c r="G97" s="341"/>
      <c r="H97" s="317" t="s">
        <v>775</v>
      </c>
      <c r="I97" s="317" t="s">
        <v>772</v>
      </c>
      <c r="J97" s="317"/>
      <c r="K97" s="331"/>
    </row>
    <row r="98" s="1" customFormat="1" ht="15" customHeight="1">
      <c r="B98" s="345"/>
      <c r="C98" s="346"/>
      <c r="D98" s="346"/>
      <c r="E98" s="346"/>
      <c r="F98" s="346"/>
      <c r="G98" s="346"/>
      <c r="H98" s="346"/>
      <c r="I98" s="346"/>
      <c r="J98" s="346"/>
      <c r="K98" s="347"/>
    </row>
    <row r="99" s="1" customFormat="1" ht="18.75" customHeight="1">
      <c r="B99" s="348"/>
      <c r="C99" s="349"/>
      <c r="D99" s="349"/>
      <c r="E99" s="349"/>
      <c r="F99" s="349"/>
      <c r="G99" s="349"/>
      <c r="H99" s="349"/>
      <c r="I99" s="349"/>
      <c r="J99" s="349"/>
      <c r="K99" s="348"/>
    </row>
    <row r="100" s="1" customFormat="1" ht="18.75" customHeight="1"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</row>
    <row r="101" s="1" customFormat="1" ht="7.5" customHeight="1">
      <c r="B101" s="326"/>
      <c r="C101" s="327"/>
      <c r="D101" s="327"/>
      <c r="E101" s="327"/>
      <c r="F101" s="327"/>
      <c r="G101" s="327"/>
      <c r="H101" s="327"/>
      <c r="I101" s="327"/>
      <c r="J101" s="327"/>
      <c r="K101" s="328"/>
    </row>
    <row r="102" s="1" customFormat="1" ht="45" customHeight="1">
      <c r="B102" s="329"/>
      <c r="C102" s="330" t="s">
        <v>776</v>
      </c>
      <c r="D102" s="330"/>
      <c r="E102" s="330"/>
      <c r="F102" s="330"/>
      <c r="G102" s="330"/>
      <c r="H102" s="330"/>
      <c r="I102" s="330"/>
      <c r="J102" s="330"/>
      <c r="K102" s="331"/>
    </row>
    <row r="103" s="1" customFormat="1" ht="17.25" customHeight="1">
      <c r="B103" s="329"/>
      <c r="C103" s="332" t="s">
        <v>731</v>
      </c>
      <c r="D103" s="332"/>
      <c r="E103" s="332"/>
      <c r="F103" s="332" t="s">
        <v>732</v>
      </c>
      <c r="G103" s="333"/>
      <c r="H103" s="332" t="s">
        <v>60</v>
      </c>
      <c r="I103" s="332" t="s">
        <v>63</v>
      </c>
      <c r="J103" s="332" t="s">
        <v>733</v>
      </c>
      <c r="K103" s="331"/>
    </row>
    <row r="104" s="1" customFormat="1" ht="17.25" customHeight="1">
      <c r="B104" s="329"/>
      <c r="C104" s="334" t="s">
        <v>734</v>
      </c>
      <c r="D104" s="334"/>
      <c r="E104" s="334"/>
      <c r="F104" s="335" t="s">
        <v>735</v>
      </c>
      <c r="G104" s="336"/>
      <c r="H104" s="334"/>
      <c r="I104" s="334"/>
      <c r="J104" s="334" t="s">
        <v>736</v>
      </c>
      <c r="K104" s="331"/>
    </row>
    <row r="105" s="1" customFormat="1" ht="5.25" customHeight="1">
      <c r="B105" s="329"/>
      <c r="C105" s="332"/>
      <c r="D105" s="332"/>
      <c r="E105" s="332"/>
      <c r="F105" s="332"/>
      <c r="G105" s="350"/>
      <c r="H105" s="332"/>
      <c r="I105" s="332"/>
      <c r="J105" s="332"/>
      <c r="K105" s="331"/>
    </row>
    <row r="106" s="1" customFormat="1" ht="15" customHeight="1">
      <c r="B106" s="329"/>
      <c r="C106" s="317" t="s">
        <v>59</v>
      </c>
      <c r="D106" s="339"/>
      <c r="E106" s="339"/>
      <c r="F106" s="340" t="s">
        <v>737</v>
      </c>
      <c r="G106" s="317"/>
      <c r="H106" s="317" t="s">
        <v>777</v>
      </c>
      <c r="I106" s="317" t="s">
        <v>739</v>
      </c>
      <c r="J106" s="317">
        <v>20</v>
      </c>
      <c r="K106" s="331"/>
    </row>
    <row r="107" s="1" customFormat="1" ht="15" customHeight="1">
      <c r="B107" s="329"/>
      <c r="C107" s="317" t="s">
        <v>740</v>
      </c>
      <c r="D107" s="317"/>
      <c r="E107" s="317"/>
      <c r="F107" s="340" t="s">
        <v>737</v>
      </c>
      <c r="G107" s="317"/>
      <c r="H107" s="317" t="s">
        <v>777</v>
      </c>
      <c r="I107" s="317" t="s">
        <v>739</v>
      </c>
      <c r="J107" s="317">
        <v>120</v>
      </c>
      <c r="K107" s="331"/>
    </row>
    <row r="108" s="1" customFormat="1" ht="15" customHeight="1">
      <c r="B108" s="342"/>
      <c r="C108" s="317" t="s">
        <v>742</v>
      </c>
      <c r="D108" s="317"/>
      <c r="E108" s="317"/>
      <c r="F108" s="340" t="s">
        <v>743</v>
      </c>
      <c r="G108" s="317"/>
      <c r="H108" s="317" t="s">
        <v>777</v>
      </c>
      <c r="I108" s="317" t="s">
        <v>739</v>
      </c>
      <c r="J108" s="317">
        <v>50</v>
      </c>
      <c r="K108" s="331"/>
    </row>
    <row r="109" s="1" customFormat="1" ht="15" customHeight="1">
      <c r="B109" s="342"/>
      <c r="C109" s="317" t="s">
        <v>745</v>
      </c>
      <c r="D109" s="317"/>
      <c r="E109" s="317"/>
      <c r="F109" s="340" t="s">
        <v>737</v>
      </c>
      <c r="G109" s="317"/>
      <c r="H109" s="317" t="s">
        <v>777</v>
      </c>
      <c r="I109" s="317" t="s">
        <v>747</v>
      </c>
      <c r="J109" s="317"/>
      <c r="K109" s="331"/>
    </row>
    <row r="110" s="1" customFormat="1" ht="15" customHeight="1">
      <c r="B110" s="342"/>
      <c r="C110" s="317" t="s">
        <v>756</v>
      </c>
      <c r="D110" s="317"/>
      <c r="E110" s="317"/>
      <c r="F110" s="340" t="s">
        <v>743</v>
      </c>
      <c r="G110" s="317"/>
      <c r="H110" s="317" t="s">
        <v>777</v>
      </c>
      <c r="I110" s="317" t="s">
        <v>739</v>
      </c>
      <c r="J110" s="317">
        <v>50</v>
      </c>
      <c r="K110" s="331"/>
    </row>
    <row r="111" s="1" customFormat="1" ht="15" customHeight="1">
      <c r="B111" s="342"/>
      <c r="C111" s="317" t="s">
        <v>764</v>
      </c>
      <c r="D111" s="317"/>
      <c r="E111" s="317"/>
      <c r="F111" s="340" t="s">
        <v>743</v>
      </c>
      <c r="G111" s="317"/>
      <c r="H111" s="317" t="s">
        <v>777</v>
      </c>
      <c r="I111" s="317" t="s">
        <v>739</v>
      </c>
      <c r="J111" s="317">
        <v>50</v>
      </c>
      <c r="K111" s="331"/>
    </row>
    <row r="112" s="1" customFormat="1" ht="15" customHeight="1">
      <c r="B112" s="342"/>
      <c r="C112" s="317" t="s">
        <v>762</v>
      </c>
      <c r="D112" s="317"/>
      <c r="E112" s="317"/>
      <c r="F112" s="340" t="s">
        <v>743</v>
      </c>
      <c r="G112" s="317"/>
      <c r="H112" s="317" t="s">
        <v>777</v>
      </c>
      <c r="I112" s="317" t="s">
        <v>739</v>
      </c>
      <c r="J112" s="317">
        <v>50</v>
      </c>
      <c r="K112" s="331"/>
    </row>
    <row r="113" s="1" customFormat="1" ht="15" customHeight="1">
      <c r="B113" s="342"/>
      <c r="C113" s="317" t="s">
        <v>59</v>
      </c>
      <c r="D113" s="317"/>
      <c r="E113" s="317"/>
      <c r="F113" s="340" t="s">
        <v>737</v>
      </c>
      <c r="G113" s="317"/>
      <c r="H113" s="317" t="s">
        <v>778</v>
      </c>
      <c r="I113" s="317" t="s">
        <v>739</v>
      </c>
      <c r="J113" s="317">
        <v>20</v>
      </c>
      <c r="K113" s="331"/>
    </row>
    <row r="114" s="1" customFormat="1" ht="15" customHeight="1">
      <c r="B114" s="342"/>
      <c r="C114" s="317" t="s">
        <v>779</v>
      </c>
      <c r="D114" s="317"/>
      <c r="E114" s="317"/>
      <c r="F114" s="340" t="s">
        <v>737</v>
      </c>
      <c r="G114" s="317"/>
      <c r="H114" s="317" t="s">
        <v>780</v>
      </c>
      <c r="I114" s="317" t="s">
        <v>739</v>
      </c>
      <c r="J114" s="317">
        <v>120</v>
      </c>
      <c r="K114" s="331"/>
    </row>
    <row r="115" s="1" customFormat="1" ht="15" customHeight="1">
      <c r="B115" s="342"/>
      <c r="C115" s="317" t="s">
        <v>44</v>
      </c>
      <c r="D115" s="317"/>
      <c r="E115" s="317"/>
      <c r="F115" s="340" t="s">
        <v>737</v>
      </c>
      <c r="G115" s="317"/>
      <c r="H115" s="317" t="s">
        <v>781</v>
      </c>
      <c r="I115" s="317" t="s">
        <v>772</v>
      </c>
      <c r="J115" s="317"/>
      <c r="K115" s="331"/>
    </row>
    <row r="116" s="1" customFormat="1" ht="15" customHeight="1">
      <c r="B116" s="342"/>
      <c r="C116" s="317" t="s">
        <v>54</v>
      </c>
      <c r="D116" s="317"/>
      <c r="E116" s="317"/>
      <c r="F116" s="340" t="s">
        <v>737</v>
      </c>
      <c r="G116" s="317"/>
      <c r="H116" s="317" t="s">
        <v>782</v>
      </c>
      <c r="I116" s="317" t="s">
        <v>772</v>
      </c>
      <c r="J116" s="317"/>
      <c r="K116" s="331"/>
    </row>
    <row r="117" s="1" customFormat="1" ht="15" customHeight="1">
      <c r="B117" s="342"/>
      <c r="C117" s="317" t="s">
        <v>63</v>
      </c>
      <c r="D117" s="317"/>
      <c r="E117" s="317"/>
      <c r="F117" s="340" t="s">
        <v>737</v>
      </c>
      <c r="G117" s="317"/>
      <c r="H117" s="317" t="s">
        <v>783</v>
      </c>
      <c r="I117" s="317" t="s">
        <v>784</v>
      </c>
      <c r="J117" s="317"/>
      <c r="K117" s="331"/>
    </row>
    <row r="118" s="1" customFormat="1" ht="15" customHeight="1">
      <c r="B118" s="345"/>
      <c r="C118" s="351"/>
      <c r="D118" s="351"/>
      <c r="E118" s="351"/>
      <c r="F118" s="351"/>
      <c r="G118" s="351"/>
      <c r="H118" s="351"/>
      <c r="I118" s="351"/>
      <c r="J118" s="351"/>
      <c r="K118" s="347"/>
    </row>
    <row r="119" s="1" customFormat="1" ht="18.75" customHeight="1">
      <c r="B119" s="352"/>
      <c r="C119" s="353"/>
      <c r="D119" s="353"/>
      <c r="E119" s="353"/>
      <c r="F119" s="354"/>
      <c r="G119" s="353"/>
      <c r="H119" s="353"/>
      <c r="I119" s="353"/>
      <c r="J119" s="353"/>
      <c r="K119" s="352"/>
    </row>
    <row r="120" s="1" customFormat="1" ht="18.75" customHeight="1">
      <c r="B120" s="325"/>
      <c r="C120" s="325"/>
      <c r="D120" s="325"/>
      <c r="E120" s="325"/>
      <c r="F120" s="325"/>
      <c r="G120" s="325"/>
      <c r="H120" s="325"/>
      <c r="I120" s="325"/>
      <c r="J120" s="325"/>
      <c r="K120" s="325"/>
    </row>
    <row r="121" s="1" customFormat="1" ht="7.5" customHeight="1">
      <c r="B121" s="355"/>
      <c r="C121" s="356"/>
      <c r="D121" s="356"/>
      <c r="E121" s="356"/>
      <c r="F121" s="356"/>
      <c r="G121" s="356"/>
      <c r="H121" s="356"/>
      <c r="I121" s="356"/>
      <c r="J121" s="356"/>
      <c r="K121" s="357"/>
    </row>
    <row r="122" s="1" customFormat="1" ht="45" customHeight="1">
      <c r="B122" s="358"/>
      <c r="C122" s="308" t="s">
        <v>785</v>
      </c>
      <c r="D122" s="308"/>
      <c r="E122" s="308"/>
      <c r="F122" s="308"/>
      <c r="G122" s="308"/>
      <c r="H122" s="308"/>
      <c r="I122" s="308"/>
      <c r="J122" s="308"/>
      <c r="K122" s="359"/>
    </row>
    <row r="123" s="1" customFormat="1" ht="17.25" customHeight="1">
      <c r="B123" s="360"/>
      <c r="C123" s="332" t="s">
        <v>731</v>
      </c>
      <c r="D123" s="332"/>
      <c r="E123" s="332"/>
      <c r="F123" s="332" t="s">
        <v>732</v>
      </c>
      <c r="G123" s="333"/>
      <c r="H123" s="332" t="s">
        <v>60</v>
      </c>
      <c r="I123" s="332" t="s">
        <v>63</v>
      </c>
      <c r="J123" s="332" t="s">
        <v>733</v>
      </c>
      <c r="K123" s="361"/>
    </row>
    <row r="124" s="1" customFormat="1" ht="17.25" customHeight="1">
      <c r="B124" s="360"/>
      <c r="C124" s="334" t="s">
        <v>734</v>
      </c>
      <c r="D124" s="334"/>
      <c r="E124" s="334"/>
      <c r="F124" s="335" t="s">
        <v>735</v>
      </c>
      <c r="G124" s="336"/>
      <c r="H124" s="334"/>
      <c r="I124" s="334"/>
      <c r="J124" s="334" t="s">
        <v>736</v>
      </c>
      <c r="K124" s="361"/>
    </row>
    <row r="125" s="1" customFormat="1" ht="5.25" customHeight="1">
      <c r="B125" s="362"/>
      <c r="C125" s="337"/>
      <c r="D125" s="337"/>
      <c r="E125" s="337"/>
      <c r="F125" s="337"/>
      <c r="G125" s="363"/>
      <c r="H125" s="337"/>
      <c r="I125" s="337"/>
      <c r="J125" s="337"/>
      <c r="K125" s="364"/>
    </row>
    <row r="126" s="1" customFormat="1" ht="15" customHeight="1">
      <c r="B126" s="362"/>
      <c r="C126" s="317" t="s">
        <v>740</v>
      </c>
      <c r="D126" s="339"/>
      <c r="E126" s="339"/>
      <c r="F126" s="340" t="s">
        <v>737</v>
      </c>
      <c r="G126" s="317"/>
      <c r="H126" s="317" t="s">
        <v>777</v>
      </c>
      <c r="I126" s="317" t="s">
        <v>739</v>
      </c>
      <c r="J126" s="317">
        <v>120</v>
      </c>
      <c r="K126" s="365"/>
    </row>
    <row r="127" s="1" customFormat="1" ht="15" customHeight="1">
      <c r="B127" s="362"/>
      <c r="C127" s="317" t="s">
        <v>786</v>
      </c>
      <c r="D127" s="317"/>
      <c r="E127" s="317"/>
      <c r="F127" s="340" t="s">
        <v>737</v>
      </c>
      <c r="G127" s="317"/>
      <c r="H127" s="317" t="s">
        <v>787</v>
      </c>
      <c r="I127" s="317" t="s">
        <v>739</v>
      </c>
      <c r="J127" s="317" t="s">
        <v>788</v>
      </c>
      <c r="K127" s="365"/>
    </row>
    <row r="128" s="1" customFormat="1" ht="15" customHeight="1">
      <c r="B128" s="362"/>
      <c r="C128" s="317" t="s">
        <v>685</v>
      </c>
      <c r="D128" s="317"/>
      <c r="E128" s="317"/>
      <c r="F128" s="340" t="s">
        <v>737</v>
      </c>
      <c r="G128" s="317"/>
      <c r="H128" s="317" t="s">
        <v>789</v>
      </c>
      <c r="I128" s="317" t="s">
        <v>739</v>
      </c>
      <c r="J128" s="317" t="s">
        <v>788</v>
      </c>
      <c r="K128" s="365"/>
    </row>
    <row r="129" s="1" customFormat="1" ht="15" customHeight="1">
      <c r="B129" s="362"/>
      <c r="C129" s="317" t="s">
        <v>748</v>
      </c>
      <c r="D129" s="317"/>
      <c r="E129" s="317"/>
      <c r="F129" s="340" t="s">
        <v>743</v>
      </c>
      <c r="G129" s="317"/>
      <c r="H129" s="317" t="s">
        <v>749</v>
      </c>
      <c r="I129" s="317" t="s">
        <v>739</v>
      </c>
      <c r="J129" s="317">
        <v>15</v>
      </c>
      <c r="K129" s="365"/>
    </row>
    <row r="130" s="1" customFormat="1" ht="15" customHeight="1">
      <c r="B130" s="362"/>
      <c r="C130" s="343" t="s">
        <v>750</v>
      </c>
      <c r="D130" s="343"/>
      <c r="E130" s="343"/>
      <c r="F130" s="344" t="s">
        <v>743</v>
      </c>
      <c r="G130" s="343"/>
      <c r="H130" s="343" t="s">
        <v>751</v>
      </c>
      <c r="I130" s="343" t="s">
        <v>739</v>
      </c>
      <c r="J130" s="343">
        <v>15</v>
      </c>
      <c r="K130" s="365"/>
    </row>
    <row r="131" s="1" customFormat="1" ht="15" customHeight="1">
      <c r="B131" s="362"/>
      <c r="C131" s="343" t="s">
        <v>752</v>
      </c>
      <c r="D131" s="343"/>
      <c r="E131" s="343"/>
      <c r="F131" s="344" t="s">
        <v>743</v>
      </c>
      <c r="G131" s="343"/>
      <c r="H131" s="343" t="s">
        <v>753</v>
      </c>
      <c r="I131" s="343" t="s">
        <v>739</v>
      </c>
      <c r="J131" s="343">
        <v>20</v>
      </c>
      <c r="K131" s="365"/>
    </row>
    <row r="132" s="1" customFormat="1" ht="15" customHeight="1">
      <c r="B132" s="362"/>
      <c r="C132" s="343" t="s">
        <v>754</v>
      </c>
      <c r="D132" s="343"/>
      <c r="E132" s="343"/>
      <c r="F132" s="344" t="s">
        <v>743</v>
      </c>
      <c r="G132" s="343"/>
      <c r="H132" s="343" t="s">
        <v>755</v>
      </c>
      <c r="I132" s="343" t="s">
        <v>739</v>
      </c>
      <c r="J132" s="343">
        <v>20</v>
      </c>
      <c r="K132" s="365"/>
    </row>
    <row r="133" s="1" customFormat="1" ht="15" customHeight="1">
      <c r="B133" s="362"/>
      <c r="C133" s="317" t="s">
        <v>742</v>
      </c>
      <c r="D133" s="317"/>
      <c r="E133" s="317"/>
      <c r="F133" s="340" t="s">
        <v>743</v>
      </c>
      <c r="G133" s="317"/>
      <c r="H133" s="317" t="s">
        <v>777</v>
      </c>
      <c r="I133" s="317" t="s">
        <v>739</v>
      </c>
      <c r="J133" s="317">
        <v>50</v>
      </c>
      <c r="K133" s="365"/>
    </row>
    <row r="134" s="1" customFormat="1" ht="15" customHeight="1">
      <c r="B134" s="362"/>
      <c r="C134" s="317" t="s">
        <v>756</v>
      </c>
      <c r="D134" s="317"/>
      <c r="E134" s="317"/>
      <c r="F134" s="340" t="s">
        <v>743</v>
      </c>
      <c r="G134" s="317"/>
      <c r="H134" s="317" t="s">
        <v>777</v>
      </c>
      <c r="I134" s="317" t="s">
        <v>739</v>
      </c>
      <c r="J134" s="317">
        <v>50</v>
      </c>
      <c r="K134" s="365"/>
    </row>
    <row r="135" s="1" customFormat="1" ht="15" customHeight="1">
      <c r="B135" s="362"/>
      <c r="C135" s="317" t="s">
        <v>762</v>
      </c>
      <c r="D135" s="317"/>
      <c r="E135" s="317"/>
      <c r="F135" s="340" t="s">
        <v>743</v>
      </c>
      <c r="G135" s="317"/>
      <c r="H135" s="317" t="s">
        <v>777</v>
      </c>
      <c r="I135" s="317" t="s">
        <v>739</v>
      </c>
      <c r="J135" s="317">
        <v>50</v>
      </c>
      <c r="K135" s="365"/>
    </row>
    <row r="136" s="1" customFormat="1" ht="15" customHeight="1">
      <c r="B136" s="362"/>
      <c r="C136" s="317" t="s">
        <v>764</v>
      </c>
      <c r="D136" s="317"/>
      <c r="E136" s="317"/>
      <c r="F136" s="340" t="s">
        <v>743</v>
      </c>
      <c r="G136" s="317"/>
      <c r="H136" s="317" t="s">
        <v>777</v>
      </c>
      <c r="I136" s="317" t="s">
        <v>739</v>
      </c>
      <c r="J136" s="317">
        <v>50</v>
      </c>
      <c r="K136" s="365"/>
    </row>
    <row r="137" s="1" customFormat="1" ht="15" customHeight="1">
      <c r="B137" s="362"/>
      <c r="C137" s="317" t="s">
        <v>765</v>
      </c>
      <c r="D137" s="317"/>
      <c r="E137" s="317"/>
      <c r="F137" s="340" t="s">
        <v>743</v>
      </c>
      <c r="G137" s="317"/>
      <c r="H137" s="317" t="s">
        <v>790</v>
      </c>
      <c r="I137" s="317" t="s">
        <v>739</v>
      </c>
      <c r="J137" s="317">
        <v>255</v>
      </c>
      <c r="K137" s="365"/>
    </row>
    <row r="138" s="1" customFormat="1" ht="15" customHeight="1">
      <c r="B138" s="362"/>
      <c r="C138" s="317" t="s">
        <v>767</v>
      </c>
      <c r="D138" s="317"/>
      <c r="E138" s="317"/>
      <c r="F138" s="340" t="s">
        <v>737</v>
      </c>
      <c r="G138" s="317"/>
      <c r="H138" s="317" t="s">
        <v>791</v>
      </c>
      <c r="I138" s="317" t="s">
        <v>769</v>
      </c>
      <c r="J138" s="317"/>
      <c r="K138" s="365"/>
    </row>
    <row r="139" s="1" customFormat="1" ht="15" customHeight="1">
      <c r="B139" s="362"/>
      <c r="C139" s="317" t="s">
        <v>770</v>
      </c>
      <c r="D139" s="317"/>
      <c r="E139" s="317"/>
      <c r="F139" s="340" t="s">
        <v>737</v>
      </c>
      <c r="G139" s="317"/>
      <c r="H139" s="317" t="s">
        <v>792</v>
      </c>
      <c r="I139" s="317" t="s">
        <v>772</v>
      </c>
      <c r="J139" s="317"/>
      <c r="K139" s="365"/>
    </row>
    <row r="140" s="1" customFormat="1" ht="15" customHeight="1">
      <c r="B140" s="362"/>
      <c r="C140" s="317" t="s">
        <v>773</v>
      </c>
      <c r="D140" s="317"/>
      <c r="E140" s="317"/>
      <c r="F140" s="340" t="s">
        <v>737</v>
      </c>
      <c r="G140" s="317"/>
      <c r="H140" s="317" t="s">
        <v>773</v>
      </c>
      <c r="I140" s="317" t="s">
        <v>772</v>
      </c>
      <c r="J140" s="317"/>
      <c r="K140" s="365"/>
    </row>
    <row r="141" s="1" customFormat="1" ht="15" customHeight="1">
      <c r="B141" s="362"/>
      <c r="C141" s="317" t="s">
        <v>44</v>
      </c>
      <c r="D141" s="317"/>
      <c r="E141" s="317"/>
      <c r="F141" s="340" t="s">
        <v>737</v>
      </c>
      <c r="G141" s="317"/>
      <c r="H141" s="317" t="s">
        <v>793</v>
      </c>
      <c r="I141" s="317" t="s">
        <v>772</v>
      </c>
      <c r="J141" s="317"/>
      <c r="K141" s="365"/>
    </row>
    <row r="142" s="1" customFormat="1" ht="15" customHeight="1">
      <c r="B142" s="362"/>
      <c r="C142" s="317" t="s">
        <v>794</v>
      </c>
      <c r="D142" s="317"/>
      <c r="E142" s="317"/>
      <c r="F142" s="340" t="s">
        <v>737</v>
      </c>
      <c r="G142" s="317"/>
      <c r="H142" s="317" t="s">
        <v>795</v>
      </c>
      <c r="I142" s="317" t="s">
        <v>772</v>
      </c>
      <c r="J142" s="317"/>
      <c r="K142" s="365"/>
    </row>
    <row r="143" s="1" customFormat="1" ht="15" customHeight="1">
      <c r="B143" s="366"/>
      <c r="C143" s="367"/>
      <c r="D143" s="367"/>
      <c r="E143" s="367"/>
      <c r="F143" s="367"/>
      <c r="G143" s="367"/>
      <c r="H143" s="367"/>
      <c r="I143" s="367"/>
      <c r="J143" s="367"/>
      <c r="K143" s="368"/>
    </row>
    <row r="144" s="1" customFormat="1" ht="18.75" customHeight="1">
      <c r="B144" s="353"/>
      <c r="C144" s="353"/>
      <c r="D144" s="353"/>
      <c r="E144" s="353"/>
      <c r="F144" s="354"/>
      <c r="G144" s="353"/>
      <c r="H144" s="353"/>
      <c r="I144" s="353"/>
      <c r="J144" s="353"/>
      <c r="K144" s="353"/>
    </row>
    <row r="145" s="1" customFormat="1" ht="18.75" customHeight="1">
      <c r="B145" s="325"/>
      <c r="C145" s="325"/>
      <c r="D145" s="325"/>
      <c r="E145" s="325"/>
      <c r="F145" s="325"/>
      <c r="G145" s="325"/>
      <c r="H145" s="325"/>
      <c r="I145" s="325"/>
      <c r="J145" s="325"/>
      <c r="K145" s="325"/>
    </row>
    <row r="146" s="1" customFormat="1" ht="7.5" customHeight="1">
      <c r="B146" s="326"/>
      <c r="C146" s="327"/>
      <c r="D146" s="327"/>
      <c r="E146" s="327"/>
      <c r="F146" s="327"/>
      <c r="G146" s="327"/>
      <c r="H146" s="327"/>
      <c r="I146" s="327"/>
      <c r="J146" s="327"/>
      <c r="K146" s="328"/>
    </row>
    <row r="147" s="1" customFormat="1" ht="45" customHeight="1">
      <c r="B147" s="329"/>
      <c r="C147" s="330" t="s">
        <v>796</v>
      </c>
      <c r="D147" s="330"/>
      <c r="E147" s="330"/>
      <c r="F147" s="330"/>
      <c r="G147" s="330"/>
      <c r="H147" s="330"/>
      <c r="I147" s="330"/>
      <c r="J147" s="330"/>
      <c r="K147" s="331"/>
    </row>
    <row r="148" s="1" customFormat="1" ht="17.25" customHeight="1">
      <c r="B148" s="329"/>
      <c r="C148" s="332" t="s">
        <v>731</v>
      </c>
      <c r="D148" s="332"/>
      <c r="E148" s="332"/>
      <c r="F148" s="332" t="s">
        <v>732</v>
      </c>
      <c r="G148" s="333"/>
      <c r="H148" s="332" t="s">
        <v>60</v>
      </c>
      <c r="I148" s="332" t="s">
        <v>63</v>
      </c>
      <c r="J148" s="332" t="s">
        <v>733</v>
      </c>
      <c r="K148" s="331"/>
    </row>
    <row r="149" s="1" customFormat="1" ht="17.25" customHeight="1">
      <c r="B149" s="329"/>
      <c r="C149" s="334" t="s">
        <v>734</v>
      </c>
      <c r="D149" s="334"/>
      <c r="E149" s="334"/>
      <c r="F149" s="335" t="s">
        <v>735</v>
      </c>
      <c r="G149" s="336"/>
      <c r="H149" s="334"/>
      <c r="I149" s="334"/>
      <c r="J149" s="334" t="s">
        <v>736</v>
      </c>
      <c r="K149" s="331"/>
    </row>
    <row r="150" s="1" customFormat="1" ht="5.25" customHeight="1">
      <c r="B150" s="342"/>
      <c r="C150" s="337"/>
      <c r="D150" s="337"/>
      <c r="E150" s="337"/>
      <c r="F150" s="337"/>
      <c r="G150" s="338"/>
      <c r="H150" s="337"/>
      <c r="I150" s="337"/>
      <c r="J150" s="337"/>
      <c r="K150" s="365"/>
    </row>
    <row r="151" s="1" customFormat="1" ht="15" customHeight="1">
      <c r="B151" s="342"/>
      <c r="C151" s="369" t="s">
        <v>740</v>
      </c>
      <c r="D151" s="317"/>
      <c r="E151" s="317"/>
      <c r="F151" s="370" t="s">
        <v>737</v>
      </c>
      <c r="G151" s="317"/>
      <c r="H151" s="369" t="s">
        <v>777</v>
      </c>
      <c r="I151" s="369" t="s">
        <v>739</v>
      </c>
      <c r="J151" s="369">
        <v>120</v>
      </c>
      <c r="K151" s="365"/>
    </row>
    <row r="152" s="1" customFormat="1" ht="15" customHeight="1">
      <c r="B152" s="342"/>
      <c r="C152" s="369" t="s">
        <v>786</v>
      </c>
      <c r="D152" s="317"/>
      <c r="E152" s="317"/>
      <c r="F152" s="370" t="s">
        <v>737</v>
      </c>
      <c r="G152" s="317"/>
      <c r="H152" s="369" t="s">
        <v>797</v>
      </c>
      <c r="I152" s="369" t="s">
        <v>739</v>
      </c>
      <c r="J152" s="369" t="s">
        <v>788</v>
      </c>
      <c r="K152" s="365"/>
    </row>
    <row r="153" s="1" customFormat="1" ht="15" customHeight="1">
      <c r="B153" s="342"/>
      <c r="C153" s="369" t="s">
        <v>685</v>
      </c>
      <c r="D153" s="317"/>
      <c r="E153" s="317"/>
      <c r="F153" s="370" t="s">
        <v>737</v>
      </c>
      <c r="G153" s="317"/>
      <c r="H153" s="369" t="s">
        <v>798</v>
      </c>
      <c r="I153" s="369" t="s">
        <v>739</v>
      </c>
      <c r="J153" s="369" t="s">
        <v>788</v>
      </c>
      <c r="K153" s="365"/>
    </row>
    <row r="154" s="1" customFormat="1" ht="15" customHeight="1">
      <c r="B154" s="342"/>
      <c r="C154" s="369" t="s">
        <v>742</v>
      </c>
      <c r="D154" s="317"/>
      <c r="E154" s="317"/>
      <c r="F154" s="370" t="s">
        <v>743</v>
      </c>
      <c r="G154" s="317"/>
      <c r="H154" s="369" t="s">
        <v>777</v>
      </c>
      <c r="I154" s="369" t="s">
        <v>739</v>
      </c>
      <c r="J154" s="369">
        <v>50</v>
      </c>
      <c r="K154" s="365"/>
    </row>
    <row r="155" s="1" customFormat="1" ht="15" customHeight="1">
      <c r="B155" s="342"/>
      <c r="C155" s="369" t="s">
        <v>745</v>
      </c>
      <c r="D155" s="317"/>
      <c r="E155" s="317"/>
      <c r="F155" s="370" t="s">
        <v>737</v>
      </c>
      <c r="G155" s="317"/>
      <c r="H155" s="369" t="s">
        <v>777</v>
      </c>
      <c r="I155" s="369" t="s">
        <v>747</v>
      </c>
      <c r="J155" s="369"/>
      <c r="K155" s="365"/>
    </row>
    <row r="156" s="1" customFormat="1" ht="15" customHeight="1">
      <c r="B156" s="342"/>
      <c r="C156" s="369" t="s">
        <v>756</v>
      </c>
      <c r="D156" s="317"/>
      <c r="E156" s="317"/>
      <c r="F156" s="370" t="s">
        <v>743</v>
      </c>
      <c r="G156" s="317"/>
      <c r="H156" s="369" t="s">
        <v>777</v>
      </c>
      <c r="I156" s="369" t="s">
        <v>739</v>
      </c>
      <c r="J156" s="369">
        <v>50</v>
      </c>
      <c r="K156" s="365"/>
    </row>
    <row r="157" s="1" customFormat="1" ht="15" customHeight="1">
      <c r="B157" s="342"/>
      <c r="C157" s="369" t="s">
        <v>764</v>
      </c>
      <c r="D157" s="317"/>
      <c r="E157" s="317"/>
      <c r="F157" s="370" t="s">
        <v>743</v>
      </c>
      <c r="G157" s="317"/>
      <c r="H157" s="369" t="s">
        <v>777</v>
      </c>
      <c r="I157" s="369" t="s">
        <v>739</v>
      </c>
      <c r="J157" s="369">
        <v>50</v>
      </c>
      <c r="K157" s="365"/>
    </row>
    <row r="158" s="1" customFormat="1" ht="15" customHeight="1">
      <c r="B158" s="342"/>
      <c r="C158" s="369" t="s">
        <v>762</v>
      </c>
      <c r="D158" s="317"/>
      <c r="E158" s="317"/>
      <c r="F158" s="370" t="s">
        <v>743</v>
      </c>
      <c r="G158" s="317"/>
      <c r="H158" s="369" t="s">
        <v>777</v>
      </c>
      <c r="I158" s="369" t="s">
        <v>739</v>
      </c>
      <c r="J158" s="369">
        <v>50</v>
      </c>
      <c r="K158" s="365"/>
    </row>
    <row r="159" s="1" customFormat="1" ht="15" customHeight="1">
      <c r="B159" s="342"/>
      <c r="C159" s="369" t="s">
        <v>114</v>
      </c>
      <c r="D159" s="317"/>
      <c r="E159" s="317"/>
      <c r="F159" s="370" t="s">
        <v>737</v>
      </c>
      <c r="G159" s="317"/>
      <c r="H159" s="369" t="s">
        <v>799</v>
      </c>
      <c r="I159" s="369" t="s">
        <v>739</v>
      </c>
      <c r="J159" s="369" t="s">
        <v>800</v>
      </c>
      <c r="K159" s="365"/>
    </row>
    <row r="160" s="1" customFormat="1" ht="15" customHeight="1">
      <c r="B160" s="342"/>
      <c r="C160" s="369" t="s">
        <v>801</v>
      </c>
      <c r="D160" s="317"/>
      <c r="E160" s="317"/>
      <c r="F160" s="370" t="s">
        <v>737</v>
      </c>
      <c r="G160" s="317"/>
      <c r="H160" s="369" t="s">
        <v>802</v>
      </c>
      <c r="I160" s="369" t="s">
        <v>772</v>
      </c>
      <c r="J160" s="369"/>
      <c r="K160" s="365"/>
    </row>
    <row r="161" s="1" customFormat="1" ht="15" customHeight="1">
      <c r="B161" s="371"/>
      <c r="C161" s="351"/>
      <c r="D161" s="351"/>
      <c r="E161" s="351"/>
      <c r="F161" s="351"/>
      <c r="G161" s="351"/>
      <c r="H161" s="351"/>
      <c r="I161" s="351"/>
      <c r="J161" s="351"/>
      <c r="K161" s="372"/>
    </row>
    <row r="162" s="1" customFormat="1" ht="18.75" customHeight="1">
      <c r="B162" s="353"/>
      <c r="C162" s="363"/>
      <c r="D162" s="363"/>
      <c r="E162" s="363"/>
      <c r="F162" s="373"/>
      <c r="G162" s="363"/>
      <c r="H162" s="363"/>
      <c r="I162" s="363"/>
      <c r="J162" s="363"/>
      <c r="K162" s="353"/>
    </row>
    <row r="163" s="1" customFormat="1" ht="18.75" customHeight="1">
      <c r="B163" s="325"/>
      <c r="C163" s="325"/>
      <c r="D163" s="325"/>
      <c r="E163" s="325"/>
      <c r="F163" s="325"/>
      <c r="G163" s="325"/>
      <c r="H163" s="325"/>
      <c r="I163" s="325"/>
      <c r="J163" s="325"/>
      <c r="K163" s="325"/>
    </row>
    <row r="164" s="1" customFormat="1" ht="7.5" customHeight="1">
      <c r="B164" s="304"/>
      <c r="C164" s="305"/>
      <c r="D164" s="305"/>
      <c r="E164" s="305"/>
      <c r="F164" s="305"/>
      <c r="G164" s="305"/>
      <c r="H164" s="305"/>
      <c r="I164" s="305"/>
      <c r="J164" s="305"/>
      <c r="K164" s="306"/>
    </row>
    <row r="165" s="1" customFormat="1" ht="45" customHeight="1">
      <c r="B165" s="307"/>
      <c r="C165" s="308" t="s">
        <v>803</v>
      </c>
      <c r="D165" s="308"/>
      <c r="E165" s="308"/>
      <c r="F165" s="308"/>
      <c r="G165" s="308"/>
      <c r="H165" s="308"/>
      <c r="I165" s="308"/>
      <c r="J165" s="308"/>
      <c r="K165" s="309"/>
    </row>
    <row r="166" s="1" customFormat="1" ht="17.25" customHeight="1">
      <c r="B166" s="307"/>
      <c r="C166" s="332" t="s">
        <v>731</v>
      </c>
      <c r="D166" s="332"/>
      <c r="E166" s="332"/>
      <c r="F166" s="332" t="s">
        <v>732</v>
      </c>
      <c r="G166" s="374"/>
      <c r="H166" s="375" t="s">
        <v>60</v>
      </c>
      <c r="I166" s="375" t="s">
        <v>63</v>
      </c>
      <c r="J166" s="332" t="s">
        <v>733</v>
      </c>
      <c r="K166" s="309"/>
    </row>
    <row r="167" s="1" customFormat="1" ht="17.25" customHeight="1">
      <c r="B167" s="310"/>
      <c r="C167" s="334" t="s">
        <v>734</v>
      </c>
      <c r="D167" s="334"/>
      <c r="E167" s="334"/>
      <c r="F167" s="335" t="s">
        <v>735</v>
      </c>
      <c r="G167" s="376"/>
      <c r="H167" s="377"/>
      <c r="I167" s="377"/>
      <c r="J167" s="334" t="s">
        <v>736</v>
      </c>
      <c r="K167" s="312"/>
    </row>
    <row r="168" s="1" customFormat="1" ht="5.25" customHeight="1">
      <c r="B168" s="342"/>
      <c r="C168" s="337"/>
      <c r="D168" s="337"/>
      <c r="E168" s="337"/>
      <c r="F168" s="337"/>
      <c r="G168" s="338"/>
      <c r="H168" s="337"/>
      <c r="I168" s="337"/>
      <c r="J168" s="337"/>
      <c r="K168" s="365"/>
    </row>
    <row r="169" s="1" customFormat="1" ht="15" customHeight="1">
      <c r="B169" s="342"/>
      <c r="C169" s="317" t="s">
        <v>740</v>
      </c>
      <c r="D169" s="317"/>
      <c r="E169" s="317"/>
      <c r="F169" s="340" t="s">
        <v>737</v>
      </c>
      <c r="G169" s="317"/>
      <c r="H169" s="317" t="s">
        <v>777</v>
      </c>
      <c r="I169" s="317" t="s">
        <v>739</v>
      </c>
      <c r="J169" s="317">
        <v>120</v>
      </c>
      <c r="K169" s="365"/>
    </row>
    <row r="170" s="1" customFormat="1" ht="15" customHeight="1">
      <c r="B170" s="342"/>
      <c r="C170" s="317" t="s">
        <v>786</v>
      </c>
      <c r="D170" s="317"/>
      <c r="E170" s="317"/>
      <c r="F170" s="340" t="s">
        <v>737</v>
      </c>
      <c r="G170" s="317"/>
      <c r="H170" s="317" t="s">
        <v>787</v>
      </c>
      <c r="I170" s="317" t="s">
        <v>739</v>
      </c>
      <c r="J170" s="317" t="s">
        <v>788</v>
      </c>
      <c r="K170" s="365"/>
    </row>
    <row r="171" s="1" customFormat="1" ht="15" customHeight="1">
      <c r="B171" s="342"/>
      <c r="C171" s="317" t="s">
        <v>685</v>
      </c>
      <c r="D171" s="317"/>
      <c r="E171" s="317"/>
      <c r="F171" s="340" t="s">
        <v>737</v>
      </c>
      <c r="G171" s="317"/>
      <c r="H171" s="317" t="s">
        <v>804</v>
      </c>
      <c r="I171" s="317" t="s">
        <v>739</v>
      </c>
      <c r="J171" s="317" t="s">
        <v>788</v>
      </c>
      <c r="K171" s="365"/>
    </row>
    <row r="172" s="1" customFormat="1" ht="15" customHeight="1">
      <c r="B172" s="342"/>
      <c r="C172" s="317" t="s">
        <v>742</v>
      </c>
      <c r="D172" s="317"/>
      <c r="E172" s="317"/>
      <c r="F172" s="340" t="s">
        <v>743</v>
      </c>
      <c r="G172" s="317"/>
      <c r="H172" s="317" t="s">
        <v>804</v>
      </c>
      <c r="I172" s="317" t="s">
        <v>739</v>
      </c>
      <c r="J172" s="317">
        <v>50</v>
      </c>
      <c r="K172" s="365"/>
    </row>
    <row r="173" s="1" customFormat="1" ht="15" customHeight="1">
      <c r="B173" s="342"/>
      <c r="C173" s="317" t="s">
        <v>745</v>
      </c>
      <c r="D173" s="317"/>
      <c r="E173" s="317"/>
      <c r="F173" s="340" t="s">
        <v>737</v>
      </c>
      <c r="G173" s="317"/>
      <c r="H173" s="317" t="s">
        <v>804</v>
      </c>
      <c r="I173" s="317" t="s">
        <v>747</v>
      </c>
      <c r="J173" s="317"/>
      <c r="K173" s="365"/>
    </row>
    <row r="174" s="1" customFormat="1" ht="15" customHeight="1">
      <c r="B174" s="342"/>
      <c r="C174" s="317" t="s">
        <v>756</v>
      </c>
      <c r="D174" s="317"/>
      <c r="E174" s="317"/>
      <c r="F174" s="340" t="s">
        <v>743</v>
      </c>
      <c r="G174" s="317"/>
      <c r="H174" s="317" t="s">
        <v>804</v>
      </c>
      <c r="I174" s="317" t="s">
        <v>739</v>
      </c>
      <c r="J174" s="317">
        <v>50</v>
      </c>
      <c r="K174" s="365"/>
    </row>
    <row r="175" s="1" customFormat="1" ht="15" customHeight="1">
      <c r="B175" s="342"/>
      <c r="C175" s="317" t="s">
        <v>764</v>
      </c>
      <c r="D175" s="317"/>
      <c r="E175" s="317"/>
      <c r="F175" s="340" t="s">
        <v>743</v>
      </c>
      <c r="G175" s="317"/>
      <c r="H175" s="317" t="s">
        <v>804</v>
      </c>
      <c r="I175" s="317" t="s">
        <v>739</v>
      </c>
      <c r="J175" s="317">
        <v>50</v>
      </c>
      <c r="K175" s="365"/>
    </row>
    <row r="176" s="1" customFormat="1" ht="15" customHeight="1">
      <c r="B176" s="342"/>
      <c r="C176" s="317" t="s">
        <v>762</v>
      </c>
      <c r="D176" s="317"/>
      <c r="E176" s="317"/>
      <c r="F176" s="340" t="s">
        <v>743</v>
      </c>
      <c r="G176" s="317"/>
      <c r="H176" s="317" t="s">
        <v>804</v>
      </c>
      <c r="I176" s="317" t="s">
        <v>739</v>
      </c>
      <c r="J176" s="317">
        <v>50</v>
      </c>
      <c r="K176" s="365"/>
    </row>
    <row r="177" s="1" customFormat="1" ht="15" customHeight="1">
      <c r="B177" s="342"/>
      <c r="C177" s="317" t="s">
        <v>129</v>
      </c>
      <c r="D177" s="317"/>
      <c r="E177" s="317"/>
      <c r="F177" s="340" t="s">
        <v>737</v>
      </c>
      <c r="G177" s="317"/>
      <c r="H177" s="317" t="s">
        <v>805</v>
      </c>
      <c r="I177" s="317" t="s">
        <v>806</v>
      </c>
      <c r="J177" s="317"/>
      <c r="K177" s="365"/>
    </row>
    <row r="178" s="1" customFormat="1" ht="15" customHeight="1">
      <c r="B178" s="342"/>
      <c r="C178" s="317" t="s">
        <v>63</v>
      </c>
      <c r="D178" s="317"/>
      <c r="E178" s="317"/>
      <c r="F178" s="340" t="s">
        <v>737</v>
      </c>
      <c r="G178" s="317"/>
      <c r="H178" s="317" t="s">
        <v>807</v>
      </c>
      <c r="I178" s="317" t="s">
        <v>808</v>
      </c>
      <c r="J178" s="317">
        <v>1</v>
      </c>
      <c r="K178" s="365"/>
    </row>
    <row r="179" s="1" customFormat="1" ht="15" customHeight="1">
      <c r="B179" s="342"/>
      <c r="C179" s="317" t="s">
        <v>59</v>
      </c>
      <c r="D179" s="317"/>
      <c r="E179" s="317"/>
      <c r="F179" s="340" t="s">
        <v>737</v>
      </c>
      <c r="G179" s="317"/>
      <c r="H179" s="317" t="s">
        <v>809</v>
      </c>
      <c r="I179" s="317" t="s">
        <v>739</v>
      </c>
      <c r="J179" s="317">
        <v>20</v>
      </c>
      <c r="K179" s="365"/>
    </row>
    <row r="180" s="1" customFormat="1" ht="15" customHeight="1">
      <c r="B180" s="342"/>
      <c r="C180" s="317" t="s">
        <v>60</v>
      </c>
      <c r="D180" s="317"/>
      <c r="E180" s="317"/>
      <c r="F180" s="340" t="s">
        <v>737</v>
      </c>
      <c r="G180" s="317"/>
      <c r="H180" s="317" t="s">
        <v>810</v>
      </c>
      <c r="I180" s="317" t="s">
        <v>739</v>
      </c>
      <c r="J180" s="317">
        <v>255</v>
      </c>
      <c r="K180" s="365"/>
    </row>
    <row r="181" s="1" customFormat="1" ht="15" customHeight="1">
      <c r="B181" s="342"/>
      <c r="C181" s="317" t="s">
        <v>130</v>
      </c>
      <c r="D181" s="317"/>
      <c r="E181" s="317"/>
      <c r="F181" s="340" t="s">
        <v>737</v>
      </c>
      <c r="G181" s="317"/>
      <c r="H181" s="317" t="s">
        <v>701</v>
      </c>
      <c r="I181" s="317" t="s">
        <v>739</v>
      </c>
      <c r="J181" s="317">
        <v>10</v>
      </c>
      <c r="K181" s="365"/>
    </row>
    <row r="182" s="1" customFormat="1" ht="15" customHeight="1">
      <c r="B182" s="342"/>
      <c r="C182" s="317" t="s">
        <v>131</v>
      </c>
      <c r="D182" s="317"/>
      <c r="E182" s="317"/>
      <c r="F182" s="340" t="s">
        <v>737</v>
      </c>
      <c r="G182" s="317"/>
      <c r="H182" s="317" t="s">
        <v>811</v>
      </c>
      <c r="I182" s="317" t="s">
        <v>772</v>
      </c>
      <c r="J182" s="317"/>
      <c r="K182" s="365"/>
    </row>
    <row r="183" s="1" customFormat="1" ht="15" customHeight="1">
      <c r="B183" s="342"/>
      <c r="C183" s="317" t="s">
        <v>812</v>
      </c>
      <c r="D183" s="317"/>
      <c r="E183" s="317"/>
      <c r="F183" s="340" t="s">
        <v>737</v>
      </c>
      <c r="G183" s="317"/>
      <c r="H183" s="317" t="s">
        <v>813</v>
      </c>
      <c r="I183" s="317" t="s">
        <v>772</v>
      </c>
      <c r="J183" s="317"/>
      <c r="K183" s="365"/>
    </row>
    <row r="184" s="1" customFormat="1" ht="15" customHeight="1">
      <c r="B184" s="342"/>
      <c r="C184" s="317" t="s">
        <v>801</v>
      </c>
      <c r="D184" s="317"/>
      <c r="E184" s="317"/>
      <c r="F184" s="340" t="s">
        <v>737</v>
      </c>
      <c r="G184" s="317"/>
      <c r="H184" s="317" t="s">
        <v>814</v>
      </c>
      <c r="I184" s="317" t="s">
        <v>772</v>
      </c>
      <c r="J184" s="317"/>
      <c r="K184" s="365"/>
    </row>
    <row r="185" s="1" customFormat="1" ht="15" customHeight="1">
      <c r="B185" s="342"/>
      <c r="C185" s="317" t="s">
        <v>133</v>
      </c>
      <c r="D185" s="317"/>
      <c r="E185" s="317"/>
      <c r="F185" s="340" t="s">
        <v>743</v>
      </c>
      <c r="G185" s="317"/>
      <c r="H185" s="317" t="s">
        <v>815</v>
      </c>
      <c r="I185" s="317" t="s">
        <v>739</v>
      </c>
      <c r="J185" s="317">
        <v>50</v>
      </c>
      <c r="K185" s="365"/>
    </row>
    <row r="186" s="1" customFormat="1" ht="15" customHeight="1">
      <c r="B186" s="342"/>
      <c r="C186" s="317" t="s">
        <v>816</v>
      </c>
      <c r="D186" s="317"/>
      <c r="E186" s="317"/>
      <c r="F186" s="340" t="s">
        <v>743</v>
      </c>
      <c r="G186" s="317"/>
      <c r="H186" s="317" t="s">
        <v>817</v>
      </c>
      <c r="I186" s="317" t="s">
        <v>818</v>
      </c>
      <c r="J186" s="317"/>
      <c r="K186" s="365"/>
    </row>
    <row r="187" s="1" customFormat="1" ht="15" customHeight="1">
      <c r="B187" s="342"/>
      <c r="C187" s="317" t="s">
        <v>819</v>
      </c>
      <c r="D187" s="317"/>
      <c r="E187" s="317"/>
      <c r="F187" s="340" t="s">
        <v>743</v>
      </c>
      <c r="G187" s="317"/>
      <c r="H187" s="317" t="s">
        <v>820</v>
      </c>
      <c r="I187" s="317" t="s">
        <v>818</v>
      </c>
      <c r="J187" s="317"/>
      <c r="K187" s="365"/>
    </row>
    <row r="188" s="1" customFormat="1" ht="15" customHeight="1">
      <c r="B188" s="342"/>
      <c r="C188" s="317" t="s">
        <v>821</v>
      </c>
      <c r="D188" s="317"/>
      <c r="E188" s="317"/>
      <c r="F188" s="340" t="s">
        <v>743</v>
      </c>
      <c r="G188" s="317"/>
      <c r="H188" s="317" t="s">
        <v>822</v>
      </c>
      <c r="I188" s="317" t="s">
        <v>818</v>
      </c>
      <c r="J188" s="317"/>
      <c r="K188" s="365"/>
    </row>
    <row r="189" s="1" customFormat="1" ht="15" customHeight="1">
      <c r="B189" s="342"/>
      <c r="C189" s="378" t="s">
        <v>823</v>
      </c>
      <c r="D189" s="317"/>
      <c r="E189" s="317"/>
      <c r="F189" s="340" t="s">
        <v>743</v>
      </c>
      <c r="G189" s="317"/>
      <c r="H189" s="317" t="s">
        <v>824</v>
      </c>
      <c r="I189" s="317" t="s">
        <v>825</v>
      </c>
      <c r="J189" s="379" t="s">
        <v>826</v>
      </c>
      <c r="K189" s="365"/>
    </row>
    <row r="190" s="18" customFormat="1" ht="15" customHeight="1">
      <c r="B190" s="380"/>
      <c r="C190" s="381" t="s">
        <v>827</v>
      </c>
      <c r="D190" s="382"/>
      <c r="E190" s="382"/>
      <c r="F190" s="383" t="s">
        <v>743</v>
      </c>
      <c r="G190" s="382"/>
      <c r="H190" s="382" t="s">
        <v>828</v>
      </c>
      <c r="I190" s="382" t="s">
        <v>825</v>
      </c>
      <c r="J190" s="384" t="s">
        <v>826</v>
      </c>
      <c r="K190" s="385"/>
    </row>
    <row r="191" s="1" customFormat="1" ht="15" customHeight="1">
      <c r="B191" s="342"/>
      <c r="C191" s="378" t="s">
        <v>48</v>
      </c>
      <c r="D191" s="317"/>
      <c r="E191" s="317"/>
      <c r="F191" s="340" t="s">
        <v>737</v>
      </c>
      <c r="G191" s="317"/>
      <c r="H191" s="314" t="s">
        <v>829</v>
      </c>
      <c r="I191" s="317" t="s">
        <v>830</v>
      </c>
      <c r="J191" s="317"/>
      <c r="K191" s="365"/>
    </row>
    <row r="192" s="1" customFormat="1" ht="15" customHeight="1">
      <c r="B192" s="342"/>
      <c r="C192" s="378" t="s">
        <v>831</v>
      </c>
      <c r="D192" s="317"/>
      <c r="E192" s="317"/>
      <c r="F192" s="340" t="s">
        <v>737</v>
      </c>
      <c r="G192" s="317"/>
      <c r="H192" s="317" t="s">
        <v>832</v>
      </c>
      <c r="I192" s="317" t="s">
        <v>772</v>
      </c>
      <c r="J192" s="317"/>
      <c r="K192" s="365"/>
    </row>
    <row r="193" s="1" customFormat="1" ht="15" customHeight="1">
      <c r="B193" s="342"/>
      <c r="C193" s="378" t="s">
        <v>833</v>
      </c>
      <c r="D193" s="317"/>
      <c r="E193" s="317"/>
      <c r="F193" s="340" t="s">
        <v>737</v>
      </c>
      <c r="G193" s="317"/>
      <c r="H193" s="317" t="s">
        <v>834</v>
      </c>
      <c r="I193" s="317" t="s">
        <v>772</v>
      </c>
      <c r="J193" s="317"/>
      <c r="K193" s="365"/>
    </row>
    <row r="194" s="1" customFormat="1" ht="15" customHeight="1">
      <c r="B194" s="342"/>
      <c r="C194" s="378" t="s">
        <v>835</v>
      </c>
      <c r="D194" s="317"/>
      <c r="E194" s="317"/>
      <c r="F194" s="340" t="s">
        <v>743</v>
      </c>
      <c r="G194" s="317"/>
      <c r="H194" s="317" t="s">
        <v>836</v>
      </c>
      <c r="I194" s="317" t="s">
        <v>772</v>
      </c>
      <c r="J194" s="317"/>
      <c r="K194" s="365"/>
    </row>
    <row r="195" s="1" customFormat="1" ht="15" customHeight="1">
      <c r="B195" s="371"/>
      <c r="C195" s="386"/>
      <c r="D195" s="351"/>
      <c r="E195" s="351"/>
      <c r="F195" s="351"/>
      <c r="G195" s="351"/>
      <c r="H195" s="351"/>
      <c r="I195" s="351"/>
      <c r="J195" s="351"/>
      <c r="K195" s="372"/>
    </row>
    <row r="196" s="1" customFormat="1" ht="18.75" customHeight="1">
      <c r="B196" s="353"/>
      <c r="C196" s="363"/>
      <c r="D196" s="363"/>
      <c r="E196" s="363"/>
      <c r="F196" s="373"/>
      <c r="G196" s="363"/>
      <c r="H196" s="363"/>
      <c r="I196" s="363"/>
      <c r="J196" s="363"/>
      <c r="K196" s="353"/>
    </row>
    <row r="197" s="1" customFormat="1" ht="18.75" customHeight="1">
      <c r="B197" s="353"/>
      <c r="C197" s="363"/>
      <c r="D197" s="363"/>
      <c r="E197" s="363"/>
      <c r="F197" s="373"/>
      <c r="G197" s="363"/>
      <c r="H197" s="363"/>
      <c r="I197" s="363"/>
      <c r="J197" s="363"/>
      <c r="K197" s="353"/>
    </row>
    <row r="198" s="1" customFormat="1" ht="18.75" customHeight="1">
      <c r="B198" s="325"/>
      <c r="C198" s="325"/>
      <c r="D198" s="325"/>
      <c r="E198" s="325"/>
      <c r="F198" s="325"/>
      <c r="G198" s="325"/>
      <c r="H198" s="325"/>
      <c r="I198" s="325"/>
      <c r="J198" s="325"/>
      <c r="K198" s="325"/>
    </row>
    <row r="199" s="1" customFormat="1" ht="13.5">
      <c r="B199" s="304"/>
      <c r="C199" s="305"/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1">
      <c r="B200" s="307"/>
      <c r="C200" s="308" t="s">
        <v>837</v>
      </c>
      <c r="D200" s="308"/>
      <c r="E200" s="308"/>
      <c r="F200" s="308"/>
      <c r="G200" s="308"/>
      <c r="H200" s="308"/>
      <c r="I200" s="308"/>
      <c r="J200" s="308"/>
      <c r="K200" s="309"/>
    </row>
    <row r="201" s="1" customFormat="1" ht="25.5" customHeight="1">
      <c r="B201" s="307"/>
      <c r="C201" s="387" t="s">
        <v>838</v>
      </c>
      <c r="D201" s="387"/>
      <c r="E201" s="387"/>
      <c r="F201" s="387" t="s">
        <v>839</v>
      </c>
      <c r="G201" s="388"/>
      <c r="H201" s="387" t="s">
        <v>840</v>
      </c>
      <c r="I201" s="387"/>
      <c r="J201" s="387"/>
      <c r="K201" s="309"/>
    </row>
    <row r="202" s="1" customFormat="1" ht="5.25" customHeight="1">
      <c r="B202" s="342"/>
      <c r="C202" s="337"/>
      <c r="D202" s="337"/>
      <c r="E202" s="337"/>
      <c r="F202" s="337"/>
      <c r="G202" s="363"/>
      <c r="H202" s="337"/>
      <c r="I202" s="337"/>
      <c r="J202" s="337"/>
      <c r="K202" s="365"/>
    </row>
    <row r="203" s="1" customFormat="1" ht="15" customHeight="1">
      <c r="B203" s="342"/>
      <c r="C203" s="317" t="s">
        <v>830</v>
      </c>
      <c r="D203" s="317"/>
      <c r="E203" s="317"/>
      <c r="F203" s="340" t="s">
        <v>49</v>
      </c>
      <c r="G203" s="317"/>
      <c r="H203" s="317" t="s">
        <v>841</v>
      </c>
      <c r="I203" s="317"/>
      <c r="J203" s="317"/>
      <c r="K203" s="365"/>
    </row>
    <row r="204" s="1" customFormat="1" ht="15" customHeight="1">
      <c r="B204" s="342"/>
      <c r="C204" s="317"/>
      <c r="D204" s="317"/>
      <c r="E204" s="317"/>
      <c r="F204" s="340" t="s">
        <v>50</v>
      </c>
      <c r="G204" s="317"/>
      <c r="H204" s="317" t="s">
        <v>842</v>
      </c>
      <c r="I204" s="317"/>
      <c r="J204" s="317"/>
      <c r="K204" s="365"/>
    </row>
    <row r="205" s="1" customFormat="1" ht="15" customHeight="1">
      <c r="B205" s="342"/>
      <c r="C205" s="317"/>
      <c r="D205" s="317"/>
      <c r="E205" s="317"/>
      <c r="F205" s="340" t="s">
        <v>53</v>
      </c>
      <c r="G205" s="317"/>
      <c r="H205" s="317" t="s">
        <v>843</v>
      </c>
      <c r="I205" s="317"/>
      <c r="J205" s="317"/>
      <c r="K205" s="365"/>
    </row>
    <row r="206" s="1" customFormat="1" ht="15" customHeight="1">
      <c r="B206" s="342"/>
      <c r="C206" s="317"/>
      <c r="D206" s="317"/>
      <c r="E206" s="317"/>
      <c r="F206" s="340" t="s">
        <v>51</v>
      </c>
      <c r="G206" s="317"/>
      <c r="H206" s="317" t="s">
        <v>844</v>
      </c>
      <c r="I206" s="317"/>
      <c r="J206" s="317"/>
      <c r="K206" s="365"/>
    </row>
    <row r="207" s="1" customFormat="1" ht="15" customHeight="1">
      <c r="B207" s="342"/>
      <c r="C207" s="317"/>
      <c r="D207" s="317"/>
      <c r="E207" s="317"/>
      <c r="F207" s="340" t="s">
        <v>52</v>
      </c>
      <c r="G207" s="317"/>
      <c r="H207" s="317" t="s">
        <v>845</v>
      </c>
      <c r="I207" s="317"/>
      <c r="J207" s="317"/>
      <c r="K207" s="365"/>
    </row>
    <row r="208" s="1" customFormat="1" ht="15" customHeight="1">
      <c r="B208" s="342"/>
      <c r="C208" s="317"/>
      <c r="D208" s="317"/>
      <c r="E208" s="317"/>
      <c r="F208" s="340"/>
      <c r="G208" s="317"/>
      <c r="H208" s="317"/>
      <c r="I208" s="317"/>
      <c r="J208" s="317"/>
      <c r="K208" s="365"/>
    </row>
    <row r="209" s="1" customFormat="1" ht="15" customHeight="1">
      <c r="B209" s="342"/>
      <c r="C209" s="317" t="s">
        <v>784</v>
      </c>
      <c r="D209" s="317"/>
      <c r="E209" s="317"/>
      <c r="F209" s="340" t="s">
        <v>85</v>
      </c>
      <c r="G209" s="317"/>
      <c r="H209" s="317" t="s">
        <v>846</v>
      </c>
      <c r="I209" s="317"/>
      <c r="J209" s="317"/>
      <c r="K209" s="365"/>
    </row>
    <row r="210" s="1" customFormat="1" ht="15" customHeight="1">
      <c r="B210" s="342"/>
      <c r="C210" s="317"/>
      <c r="D210" s="317"/>
      <c r="E210" s="317"/>
      <c r="F210" s="340" t="s">
        <v>679</v>
      </c>
      <c r="G210" s="317"/>
      <c r="H210" s="317" t="s">
        <v>680</v>
      </c>
      <c r="I210" s="317"/>
      <c r="J210" s="317"/>
      <c r="K210" s="365"/>
    </row>
    <row r="211" s="1" customFormat="1" ht="15" customHeight="1">
      <c r="B211" s="342"/>
      <c r="C211" s="317"/>
      <c r="D211" s="317"/>
      <c r="E211" s="317"/>
      <c r="F211" s="340" t="s">
        <v>677</v>
      </c>
      <c r="G211" s="317"/>
      <c r="H211" s="317" t="s">
        <v>847</v>
      </c>
      <c r="I211" s="317"/>
      <c r="J211" s="317"/>
      <c r="K211" s="365"/>
    </row>
    <row r="212" s="1" customFormat="1" ht="15" customHeight="1">
      <c r="B212" s="389"/>
      <c r="C212" s="317"/>
      <c r="D212" s="317"/>
      <c r="E212" s="317"/>
      <c r="F212" s="340" t="s">
        <v>681</v>
      </c>
      <c r="G212" s="378"/>
      <c r="H212" s="369" t="s">
        <v>682</v>
      </c>
      <c r="I212" s="369"/>
      <c r="J212" s="369"/>
      <c r="K212" s="390"/>
    </row>
    <row r="213" s="1" customFormat="1" ht="15" customHeight="1">
      <c r="B213" s="389"/>
      <c r="C213" s="317"/>
      <c r="D213" s="317"/>
      <c r="E213" s="317"/>
      <c r="F213" s="340" t="s">
        <v>683</v>
      </c>
      <c r="G213" s="378"/>
      <c r="H213" s="369" t="s">
        <v>601</v>
      </c>
      <c r="I213" s="369"/>
      <c r="J213" s="369"/>
      <c r="K213" s="390"/>
    </row>
    <row r="214" s="1" customFormat="1" ht="15" customHeight="1">
      <c r="B214" s="389"/>
      <c r="C214" s="317"/>
      <c r="D214" s="317"/>
      <c r="E214" s="317"/>
      <c r="F214" s="340"/>
      <c r="G214" s="378"/>
      <c r="H214" s="369"/>
      <c r="I214" s="369"/>
      <c r="J214" s="369"/>
      <c r="K214" s="390"/>
    </row>
    <row r="215" s="1" customFormat="1" ht="15" customHeight="1">
      <c r="B215" s="389"/>
      <c r="C215" s="317" t="s">
        <v>808</v>
      </c>
      <c r="D215" s="317"/>
      <c r="E215" s="317"/>
      <c r="F215" s="340">
        <v>1</v>
      </c>
      <c r="G215" s="378"/>
      <c r="H215" s="369" t="s">
        <v>848</v>
      </c>
      <c r="I215" s="369"/>
      <c r="J215" s="369"/>
      <c r="K215" s="390"/>
    </row>
    <row r="216" s="1" customFormat="1" ht="15" customHeight="1">
      <c r="B216" s="389"/>
      <c r="C216" s="317"/>
      <c r="D216" s="317"/>
      <c r="E216" s="317"/>
      <c r="F216" s="340">
        <v>2</v>
      </c>
      <c r="G216" s="378"/>
      <c r="H216" s="369" t="s">
        <v>849</v>
      </c>
      <c r="I216" s="369"/>
      <c r="J216" s="369"/>
      <c r="K216" s="390"/>
    </row>
    <row r="217" s="1" customFormat="1" ht="15" customHeight="1">
      <c r="B217" s="389"/>
      <c r="C217" s="317"/>
      <c r="D217" s="317"/>
      <c r="E217" s="317"/>
      <c r="F217" s="340">
        <v>3</v>
      </c>
      <c r="G217" s="378"/>
      <c r="H217" s="369" t="s">
        <v>850</v>
      </c>
      <c r="I217" s="369"/>
      <c r="J217" s="369"/>
      <c r="K217" s="390"/>
    </row>
    <row r="218" s="1" customFormat="1" ht="15" customHeight="1">
      <c r="B218" s="389"/>
      <c r="C218" s="317"/>
      <c r="D218" s="317"/>
      <c r="E218" s="317"/>
      <c r="F218" s="340">
        <v>4</v>
      </c>
      <c r="G218" s="378"/>
      <c r="H218" s="369" t="s">
        <v>851</v>
      </c>
      <c r="I218" s="369"/>
      <c r="J218" s="369"/>
      <c r="K218" s="390"/>
    </row>
    <row r="219" s="1" customFormat="1" ht="12.75" customHeight="1">
      <c r="B219" s="391"/>
      <c r="C219" s="392"/>
      <c r="D219" s="392"/>
      <c r="E219" s="392"/>
      <c r="F219" s="392"/>
      <c r="G219" s="392"/>
      <c r="H219" s="392"/>
      <c r="I219" s="392"/>
      <c r="J219" s="392"/>
      <c r="K219" s="39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2024-05-02T10:56:06Z</dcterms:created>
  <dcterms:modified xsi:type="dcterms:W3CDTF">2024-05-02T10:56:10Z</dcterms:modified>
</cp:coreProperties>
</file>